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Solution" sheetId="1" r:id="rId1"/>
    <sheet name="Details Apr19-Mar2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<sst xmlns="http://schemas.openxmlformats.org/spreadsheetml/2006/main" count="1211" uniqueCount="297">
  <si>
    <t>G/L Acct Long Text</t>
  </si>
  <si>
    <t>G/L Account</t>
  </si>
  <si>
    <t>Payment budget amount in FM area crcy</t>
  </si>
  <si>
    <t>Commitment item</t>
  </si>
  <si>
    <t>Line Item Text</t>
  </si>
  <si>
    <t>Posting Date</t>
  </si>
  <si>
    <t>Document Date</t>
  </si>
  <si>
    <t>Assignment</t>
  </si>
  <si>
    <t>Grant:Research</t>
  </si>
  <si>
    <t>702000</t>
  </si>
  <si>
    <t>MISC-CONTR</t>
  </si>
  <si>
    <t>Salary payment to Cdn undergraduate student</t>
  </si>
  <si>
    <t>800751</t>
  </si>
  <si>
    <t>SPECIAL3</t>
  </si>
  <si>
    <t>20190813</t>
  </si>
  <si>
    <t>20190918</t>
  </si>
  <si>
    <t>AC-OTH-UNGRD</t>
  </si>
  <si>
    <t>Benefit Plans</t>
  </si>
  <si>
    <t>800960</t>
  </si>
  <si>
    <t>BEN-GEN</t>
  </si>
  <si>
    <t>PDF U5 Benefits</t>
  </si>
  <si>
    <t>20190423</t>
  </si>
  <si>
    <t>20190523</t>
  </si>
  <si>
    <t>20190624</t>
  </si>
  <si>
    <t>20190722</t>
  </si>
  <si>
    <t>20190822</t>
  </si>
  <si>
    <t>20190923</t>
  </si>
  <si>
    <t>20191023</t>
  </si>
  <si>
    <t>20191122</t>
  </si>
  <si>
    <t>20191217</t>
  </si>
  <si>
    <t>20200123</t>
  </si>
  <si>
    <t>20200224</t>
  </si>
  <si>
    <t>20200323</t>
  </si>
  <si>
    <t>20200330</t>
  </si>
  <si>
    <t>Pay:Research Associate</t>
  </si>
  <si>
    <t>801030</t>
  </si>
  <si>
    <t>HR-APP-R_ASSOC</t>
  </si>
  <si>
    <t>Postings from Payroll Accounting</t>
  </si>
  <si>
    <t>20191028</t>
  </si>
  <si>
    <t>20191128</t>
  </si>
  <si>
    <t>20191220</t>
  </si>
  <si>
    <t>20200128</t>
  </si>
  <si>
    <t>20200228</t>
  </si>
  <si>
    <t>20200327</t>
  </si>
  <si>
    <t>20190426</t>
  </si>
  <si>
    <t>20190528</t>
  </si>
  <si>
    <t>20190628</t>
  </si>
  <si>
    <t>20190726</t>
  </si>
  <si>
    <t>20190828</t>
  </si>
  <si>
    <t>20190927</t>
  </si>
  <si>
    <t>Pay:Union Compensation</t>
  </si>
  <si>
    <t>801050</t>
  </si>
  <si>
    <t>HR-APP-UN</t>
  </si>
  <si>
    <t>Pay:Unions - Temp.</t>
  </si>
  <si>
    <t>801150</t>
  </si>
  <si>
    <t>HR-NAPP-UN</t>
  </si>
  <si>
    <t>Pay:Canadian Undergraduate</t>
  </si>
  <si>
    <t>801310</t>
  </si>
  <si>
    <t>HR-ST-UGRAD</t>
  </si>
  <si>
    <t>Pay:Canadian Graduate Student</t>
  </si>
  <si>
    <t>801320</t>
  </si>
  <si>
    <t>HR-ST-GRAD</t>
  </si>
  <si>
    <t>Pay:Foreign Post Doctoral Fellow</t>
  </si>
  <si>
    <t>801331</t>
  </si>
  <si>
    <t>HR-ST-PDOC</t>
  </si>
  <si>
    <t>Pay:Post Doctoral Fellow Employees</t>
  </si>
  <si>
    <t>801340</t>
  </si>
  <si>
    <t>Pay:Benefits Appointed</t>
  </si>
  <si>
    <t>801910</t>
  </si>
  <si>
    <t>HR-BEN-AP</t>
  </si>
  <si>
    <t>Pay:Benefits Non Appointed</t>
  </si>
  <si>
    <t>801920</t>
  </si>
  <si>
    <t>HR-BEN-NAP</t>
  </si>
  <si>
    <t>Equipment:repair/maintenanc/warranty</t>
  </si>
  <si>
    <t>821030</t>
  </si>
  <si>
    <t>SER-EQP-RPAIR</t>
  </si>
  <si>
    <t>VWR Inte 3700086644 Disposable Pipetting Reservoir</t>
  </si>
  <si>
    <t>20191018</t>
  </si>
  <si>
    <t>Supplies:General</t>
  </si>
  <si>
    <t>825000</t>
  </si>
  <si>
    <t>SUPPLIES</t>
  </si>
  <si>
    <t>01-May-2019 Praxair Canada        905-803-1600  ON</t>
  </si>
  <si>
    <t>Praxair Canada</t>
  </si>
  <si>
    <t>25-Oct-2019 Amzn Mktp US 3t1nm0nl3Amzn.Com/Bill WA</t>
  </si>
  <si>
    <t>Amzn Mktp US 3t1nm</t>
  </si>
  <si>
    <t>06-Mar-2020 Dropbox 7mpvs1qvfx33  Db.Tt/Cchelp  CA</t>
  </si>
  <si>
    <t>Dropbox 7mpvs1qvfx</t>
  </si>
  <si>
    <t>Laboratory supplies general</t>
  </si>
  <si>
    <t>825500</t>
  </si>
  <si>
    <t>SUP-LAB</t>
  </si>
  <si>
    <t>25-Sep-2019 Cedarlane             Burlington    ON</t>
  </si>
  <si>
    <t>Cedarlane</t>
  </si>
  <si>
    <t>Fisher S 3700085643 TUBES   CAPS .2 PCR 8-S 125/PK</t>
  </si>
  <si>
    <t>20191004</t>
  </si>
  <si>
    <t>Fisher S 3700085643 RAINBOW PACK 19MMX13M CS/16</t>
  </si>
  <si>
    <t>Fisher S 3700086643 TUBE MINI 0.6ML CLR RC PK/960</t>
  </si>
  <si>
    <t>20191030</t>
  </si>
  <si>
    <t>15-Nov-2019 Cedarlane             Burlington    ON</t>
  </si>
  <si>
    <t>22-Nov-2019 Cedarlane             Burlington    ON</t>
  </si>
  <si>
    <t>05-Dec-2019 Cedarlane             Burlington    ON</t>
  </si>
  <si>
    <t>09-Dec-2019 Cell Sciences Inc     9785721070    MA</t>
  </si>
  <si>
    <t>Cell Sciences Inc</t>
  </si>
  <si>
    <t>Fisher S 3700073039 14MLTBE PP17X100 ST SNP CS/500</t>
  </si>
  <si>
    <t>20190401</t>
  </si>
  <si>
    <t>VWR Inte 3700081522 VWR PIPET TIP 20UL RCK FLTR LR</t>
  </si>
  <si>
    <t>20190808</t>
  </si>
  <si>
    <t>VWR Inte 3700081522 VWR PIPET TIP 200UL FLT LR PS</t>
  </si>
  <si>
    <t>Fisher S 3700089847 ERLENMEYER VENT CAP 250 CS/50</t>
  </si>
  <si>
    <t>20191204</t>
  </si>
  <si>
    <t>Fisher S 3700089847 125 ERLENMEYER VENT CAP CS/50</t>
  </si>
  <si>
    <t>Fisher S 3700089847 ERLENMEYER VENT CAP 500 CS/25</t>
  </si>
  <si>
    <t>Chemicals</t>
  </si>
  <si>
    <t>825510</t>
  </si>
  <si>
    <t>INV-000024706, Twist Bioscience, chemicals</t>
  </si>
  <si>
    <t>20200117</t>
  </si>
  <si>
    <t>US1866565, Abcam, chemicals</t>
  </si>
  <si>
    <t>SQ-1900925, Sickkids Hospital, sanger sequencing</t>
  </si>
  <si>
    <t>20200124</t>
  </si>
  <si>
    <t>642647, New England Biolabs, chemicals</t>
  </si>
  <si>
    <t>20200207</t>
  </si>
  <si>
    <t>92094473, Genscript, chemicals</t>
  </si>
  <si>
    <t>20200218</t>
  </si>
  <si>
    <t>2007001, Life Tech, Chemicals</t>
  </si>
  <si>
    <t>20200320</t>
  </si>
  <si>
    <t>2005888, Life Tech, Chemicals</t>
  </si>
  <si>
    <t>2005466, Life Tech, Chemicals</t>
  </si>
  <si>
    <t>402527, Bio-Techne, Chemicals</t>
  </si>
  <si>
    <t>402633, Bio-Techne, Chemicals</t>
  </si>
  <si>
    <t>20200325</t>
  </si>
  <si>
    <t>861875, Cedarlane, Chemicals</t>
  </si>
  <si>
    <t>20200331</t>
  </si>
  <si>
    <t>7108681, Fisher, Chemicals</t>
  </si>
  <si>
    <t>I190230, Latoxan Laboratories, chemicals</t>
  </si>
  <si>
    <t>20191216</t>
  </si>
  <si>
    <t>US1868610, Abcam, chemicals</t>
  </si>
  <si>
    <t>US1864954, Abcam, chemicals</t>
  </si>
  <si>
    <t>INV-000023948, Twist Bioscience, chemicals</t>
  </si>
  <si>
    <t>Sigma-Al 3700073040 HYDROCORTISONE SUITABLE FOR CE</t>
  </si>
  <si>
    <t>6847932, Fisher Scientific, lab supplies</t>
  </si>
  <si>
    <t>20190925</t>
  </si>
  <si>
    <t>91835157, GenScript, chemicals</t>
  </si>
  <si>
    <t>1940109, Life Technologies, chemicals</t>
  </si>
  <si>
    <t>Sigma-Al 3700073141 4-(DIMETHYLAMINO)PYRIDINE, REA</t>
  </si>
  <si>
    <t>20190402</t>
  </si>
  <si>
    <t>Laboratory Instruments</t>
  </si>
  <si>
    <t>825520</t>
  </si>
  <si>
    <t>VWR Inte 3700095279 Neptune&amp;reg; BT Barrier Pipet</t>
  </si>
  <si>
    <t>20200303</t>
  </si>
  <si>
    <t>20200312</t>
  </si>
  <si>
    <t>VWR Inte 3700095279 Ultra High Performance Centrif</t>
  </si>
  <si>
    <t>Sigma-Al 3700085644 Corning(R) Costar(R) Ultra-Low</t>
  </si>
  <si>
    <t>Sigma-Al 3700085644 Monoclonal ANTI-FLAG(R) M2 ant</t>
  </si>
  <si>
    <t>Sigma-Al 3700085644 cOmplete(TM), Mini, EDTA-free</t>
  </si>
  <si>
    <t>20191008</t>
  </si>
  <si>
    <t>Fisher S 3700085643 MATRIGEL MATRIX 10ML</t>
  </si>
  <si>
    <t>20191010</t>
  </si>
  <si>
    <t>VWR Inte 3700086644 Next Generation Pipet Tip Refi</t>
  </si>
  <si>
    <t>VWR Inte 3700086644 96-Well PCR and Real Time PCR</t>
  </si>
  <si>
    <t>Fisher S 3700086643 CRYO FIBERBOX WT 5X5X2</t>
  </si>
  <si>
    <t>20191019</t>
  </si>
  <si>
    <t>Fisher S 3700090008 CLONEJET PCR CLONING 20RXN</t>
  </si>
  <si>
    <t>20191213</t>
  </si>
  <si>
    <t>Fisher S 3700090008 TERRIFIC BROTH 2 KILOGRAMS</t>
  </si>
  <si>
    <t>Subscriptions</t>
  </si>
  <si>
    <t>825610</t>
  </si>
  <si>
    <t>SUP-SUBSCR</t>
  </si>
  <si>
    <t>20190717</t>
  </si>
  <si>
    <t>Office Supplies</t>
  </si>
  <si>
    <t>825800</t>
  </si>
  <si>
    <t>SUP-OFFICE</t>
  </si>
  <si>
    <t>Corporat 3700086642 Marker, Audio-video, Permanent</t>
  </si>
  <si>
    <t>20191021</t>
  </si>
  <si>
    <t>Services:general</t>
  </si>
  <si>
    <t>835000</t>
  </si>
  <si>
    <t>SERVICES</t>
  </si>
  <si>
    <t>SQ-1902563, Sickkids Hospital, Sanger Sequencing</t>
  </si>
  <si>
    <t>20200120</t>
  </si>
  <si>
    <t>SQ-1902638, Sickkids Hospital, Sanger Sequencing</t>
  </si>
  <si>
    <t>NI-1900371, Sickkids Hospital, Illumina Solexa</t>
  </si>
  <si>
    <t>20200131</t>
  </si>
  <si>
    <t>Business lunch/hospitality</t>
  </si>
  <si>
    <t>836400</t>
  </si>
  <si>
    <t>SER-HOSPTLTY</t>
  </si>
  <si>
    <t>Printing/Photocopy</t>
  </si>
  <si>
    <t>837200</t>
  </si>
  <si>
    <t>SER-PRINTING</t>
  </si>
  <si>
    <t>20190710</t>
  </si>
  <si>
    <t>Conference fees</t>
  </si>
  <si>
    <t>837800</t>
  </si>
  <si>
    <t>SER-FEES</t>
  </si>
  <si>
    <t>Employee conference/meeting:airfare</t>
  </si>
  <si>
    <t>841010</t>
  </si>
  <si>
    <t>TRAV-EMPL</t>
  </si>
  <si>
    <t>Employee conference/meeting:accommodation</t>
  </si>
  <si>
    <t>841020</t>
  </si>
  <si>
    <t>Employee conference/meeting:Public Transit</t>
  </si>
  <si>
    <t>841055</t>
  </si>
  <si>
    <t>Employee conference/meeting:meals</t>
  </si>
  <si>
    <t>841070</t>
  </si>
  <si>
    <t>Employee conference/meeting:misc travel expense</t>
  </si>
  <si>
    <t>841080</t>
  </si>
  <si>
    <t>Student conference travel:airfare</t>
  </si>
  <si>
    <t>843010</t>
  </si>
  <si>
    <t>TRAV-STDNT</t>
  </si>
  <si>
    <t>Student conference travel:Public Transit</t>
  </si>
  <si>
    <t>843055</t>
  </si>
  <si>
    <t>Taxi/Bus fare</t>
  </si>
  <si>
    <t>845000</t>
  </si>
  <si>
    <t>SER-TRANSPN</t>
  </si>
  <si>
    <t>Research Overhead - System Entry</t>
  </si>
  <si>
    <t>890921</t>
  </si>
  <si>
    <t>OH-RESEARCH</t>
  </si>
  <si>
    <t>Overhead posting - date 01.04.2019 to 30.04.2019</t>
  </si>
  <si>
    <t>Overhead posting - date 01.05.2019 to 31.05.2019</t>
  </si>
  <si>
    <t>Overhead posting - date 01.06.2019 to 30.06.2019</t>
  </si>
  <si>
    <t>Overhead posting - date 01.07.2019 to 31.07.2019</t>
  </si>
  <si>
    <t>Overhead posting - date 01.08.2019 to 31.08.2019</t>
  </si>
  <si>
    <t>Overhead posting - date 01.09.2019 to 30.09.2019</t>
  </si>
  <si>
    <t>Overhead posting - date 01.10.2019 to 31.10.2019</t>
  </si>
  <si>
    <t>Overhead posting - date 01.11.2019 to 30.11.2019</t>
  </si>
  <si>
    <t>Overhead posting - date 01.12.2019 to 31.12.2019</t>
  </si>
  <si>
    <t>Overhead posting - date 01.01.2020 to 31.01.2020</t>
  </si>
  <si>
    <t>Overhead posting - date 01.02.2020 to 29.02.2020</t>
  </si>
  <si>
    <t>Overhead posting - date 01.03.2020 to 31.03.2020</t>
  </si>
  <si>
    <t>F&amp;S/PP:general services</t>
  </si>
  <si>
    <t>896705</t>
  </si>
  <si>
    <t>20190506</t>
  </si>
  <si>
    <t>ORF RE 24-27</t>
  </si>
  <si>
    <t>PI:  Prof Abra Cadabra</t>
  </si>
  <si>
    <t>Period April 1, 2019 to March 31, 2020</t>
  </si>
  <si>
    <t>ORF-RE24-27 EFT 10/07/2019</t>
  </si>
  <si>
    <t>Stipend June 2019-</t>
  </si>
  <si>
    <t>Stipend May 2019-</t>
  </si>
  <si>
    <t>Stipend July 2019-</t>
  </si>
  <si>
    <t>Stipend.Aug2019-</t>
  </si>
  <si>
    <t>.Jun28-Jul4`19.PS33.Seattle.PS.Membership</t>
  </si>
  <si>
    <t>Apr17`19.ORF.Meeting.Coffee</t>
  </si>
  <si>
    <t>Jun28-Jul4`19.Seattle.ProSocConf.Poster</t>
  </si>
  <si>
    <t>.Jun28-Jul4`19.PS33.Seattle.PosterPrint</t>
  </si>
  <si>
    <t>Jun28-Jul4`19.Seattle.ProSocConf.ConFee</t>
  </si>
  <si>
    <t>Jul4`19.PS33.Seattle.Conf.Fees</t>
  </si>
  <si>
    <t>Jun28-Jul4`19.PS33.Seattle.Airfare</t>
  </si>
  <si>
    <t>March7-11`20.London.PROTACS.Flight</t>
  </si>
  <si>
    <t>March7-11`20.London.PROTACS.Hotel</t>
  </si>
  <si>
    <t>.Jun28-Jul4`19.PS33.Seattle.PubTrans.US</t>
  </si>
  <si>
    <t>March7-11`20.London.PROTACS.Meals.GB</t>
  </si>
  <si>
    <t>Jun28-Jul4`19.PS33.Seattle.Abstract.Fees</t>
  </si>
  <si>
    <t>Jun28-Jul4`19.Seattle.ProSocConf.Flight</t>
  </si>
  <si>
    <t>Jun28-Jul4`19.Seattle.ProSocConf.Bus</t>
  </si>
  <si>
    <t>.Jun28-Jul4`19.Seattle.ProSocConf.Taxi.C</t>
  </si>
  <si>
    <t>Jun28-Jul4`19.PS33.Seattle.Taxi.CAN</t>
  </si>
  <si>
    <t>March7-11`20.London.PROTACS.Taxi.CA</t>
  </si>
  <si>
    <t>March7-11`20.London.PROTACS.Taxi.GB</t>
  </si>
  <si>
    <t xml:space="preserve">Recovery of F&amp;S S/O 1625934 </t>
  </si>
  <si>
    <t>Revenue</t>
  </si>
  <si>
    <t>Special 3:  Youth Outreach</t>
  </si>
  <si>
    <t>Personnel - Post Doctoral Fellows</t>
  </si>
  <si>
    <t>Personnel - Technicians</t>
  </si>
  <si>
    <t>Personnel - Undergrads</t>
  </si>
  <si>
    <t>Personnel - Graduate Students</t>
  </si>
  <si>
    <t>Facilities &amp; Equipment:  Research Equipment Use</t>
  </si>
  <si>
    <t>Research Costs - Supplies/Materials</t>
  </si>
  <si>
    <t>Research Costs - Office Supplies</t>
  </si>
  <si>
    <t>Travel</t>
  </si>
  <si>
    <t>Overhead</t>
  </si>
  <si>
    <t>Facilities &amp; Equipment</t>
  </si>
  <si>
    <t xml:space="preserve">   ResearchEquipment Use</t>
  </si>
  <si>
    <t xml:space="preserve">   Computing Network</t>
  </si>
  <si>
    <t>Personnel</t>
  </si>
  <si>
    <t xml:space="preserve">  Post Doctoral Fellows</t>
  </si>
  <si>
    <t xml:space="preserve">   Grad Students/Postdocs</t>
  </si>
  <si>
    <t xml:space="preserve">   Technicians</t>
  </si>
  <si>
    <t xml:space="preserve">   Undergraduate Students</t>
  </si>
  <si>
    <t>Research Costs</t>
  </si>
  <si>
    <t xml:space="preserve">   Materials/Supplies</t>
  </si>
  <si>
    <t xml:space="preserve">   Travel</t>
  </si>
  <si>
    <t xml:space="preserve">   Youth Outreach</t>
  </si>
  <si>
    <t xml:space="preserve">   Use Fees</t>
  </si>
  <si>
    <t>Management Costs</t>
  </si>
  <si>
    <t xml:space="preserve">   Salaries/Benefits</t>
  </si>
  <si>
    <t xml:space="preserve">   Audit</t>
  </si>
  <si>
    <t>Youth Outreach</t>
  </si>
  <si>
    <t>Research Costs - User Fees</t>
  </si>
  <si>
    <t xml:space="preserve">   Office Supplies</t>
  </si>
  <si>
    <t>Overhead @ 40%</t>
  </si>
  <si>
    <t>Ontario Research Fund ORF RE 24-27</t>
  </si>
  <si>
    <t>Financial Statement</t>
  </si>
  <si>
    <t>April 1, 2019 to March 31, 2020</t>
  </si>
  <si>
    <t>Actual</t>
  </si>
  <si>
    <t>Budget</t>
  </si>
  <si>
    <t>Expenditures</t>
  </si>
  <si>
    <t>Total Expenditures</t>
  </si>
  <si>
    <t>Variance</t>
  </si>
  <si>
    <t>%</t>
  </si>
  <si>
    <t>Balance Remaining as at March 31, 2020</t>
  </si>
  <si>
    <t>2021 STAR Workshop #8: Research Budget Management</t>
  </si>
  <si>
    <t>Title:  A Pilot Study to Determine if Animals Can be Hypnotized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</si>
</sst>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[$-1009]mmmm\ d\,\ yyyy"/>
    <numFmt numFmtId="171" formatCode="[$-409]h:mm:ss\ AM/PM"/>
    <numFmt numFmtId="172" formatCode="[$-F800]dddd\,\ mmmm\ dd\,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14" fontId="0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10" fontId="21" fillId="0" borderId="0" xfId="59" applyNumberFormat="1" applyFont="1" applyAlignment="1">
      <alignment/>
    </xf>
    <xf numFmtId="4" fontId="21" fillId="0" borderId="11" xfId="0" applyNumberFormat="1" applyFont="1" applyBorder="1" applyAlignment="1">
      <alignment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168" fontId="21" fillId="0" borderId="13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72" fontId="43" fillId="0" borderId="11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3</xdr:col>
      <xdr:colOff>542925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3724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3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23.7109375" style="0" bestFit="1" customWidth="1"/>
    <col min="2" max="2" width="7.8515625" style="0" customWidth="1"/>
    <col min="3" max="3" width="17.8515625" style="0" customWidth="1"/>
    <col min="4" max="4" width="15.28125" style="0" customWidth="1"/>
    <col min="5" max="5" width="18.00390625" style="0" customWidth="1"/>
    <col min="6" max="6" width="17.140625" style="0" customWidth="1"/>
  </cols>
  <sheetData>
    <row r="5" spans="1:6" s="36" customFormat="1" ht="12.75">
      <c r="A5" s="37" t="s">
        <v>295</v>
      </c>
      <c r="B5" s="37"/>
      <c r="C5" s="37"/>
      <c r="D5" s="37"/>
      <c r="E5" s="37"/>
      <c r="F5" s="37"/>
    </row>
    <row r="6" spans="1:6" s="36" customFormat="1" ht="12.75">
      <c r="A6" s="38">
        <v>44524</v>
      </c>
      <c r="B6" s="39"/>
      <c r="C6" s="39"/>
      <c r="D6" s="39"/>
      <c r="E6" s="39"/>
      <c r="F6" s="39"/>
    </row>
    <row r="7" ht="12.75">
      <c r="A7" s="20"/>
    </row>
    <row r="8" spans="1:6" s="34" customFormat="1" ht="15.75">
      <c r="A8" s="33" t="s">
        <v>285</v>
      </c>
      <c r="B8" s="33"/>
      <c r="C8" s="33"/>
      <c r="D8" s="33"/>
      <c r="E8" s="33"/>
      <c r="F8" s="33"/>
    </row>
    <row r="9" spans="1:6" s="21" customFormat="1" ht="15">
      <c r="A9" s="35" t="s">
        <v>286</v>
      </c>
      <c r="B9" s="35"/>
      <c r="C9" s="35"/>
      <c r="D9" s="35"/>
      <c r="E9" s="35"/>
      <c r="F9" s="35"/>
    </row>
    <row r="10" spans="1:6" s="21" customFormat="1" ht="15">
      <c r="A10" s="35" t="s">
        <v>287</v>
      </c>
      <c r="B10" s="35"/>
      <c r="C10" s="35"/>
      <c r="D10" s="35"/>
      <c r="E10" s="35"/>
      <c r="F10" s="35"/>
    </row>
    <row r="11" s="21" customFormat="1" ht="15"/>
    <row r="12" s="34" customFormat="1" ht="15.75">
      <c r="A12" s="34" t="s">
        <v>228</v>
      </c>
    </row>
    <row r="13" s="34" customFormat="1" ht="15.75">
      <c r="A13" s="34" t="s">
        <v>296</v>
      </c>
    </row>
    <row r="14" spans="1:3" ht="12.75">
      <c r="A14" s="19"/>
      <c r="B14" s="19"/>
      <c r="C14" s="19"/>
    </row>
    <row r="15" spans="1:6" s="21" customFormat="1" ht="15">
      <c r="A15" s="21" t="s">
        <v>254</v>
      </c>
      <c r="F15" s="22">
        <f>-'Details Apr19-Mar20'!C8</f>
        <v>990850</v>
      </c>
    </row>
    <row r="16" s="21" customFormat="1" ht="15"/>
    <row r="17" spans="1:5" s="21" customFormat="1" ht="15">
      <c r="A17" s="21" t="s">
        <v>290</v>
      </c>
      <c r="E17" s="21" t="s">
        <v>292</v>
      </c>
    </row>
    <row r="18" spans="3:6" s="21" customFormat="1" ht="15">
      <c r="C18" s="23" t="s">
        <v>289</v>
      </c>
      <c r="D18" s="23" t="s">
        <v>288</v>
      </c>
      <c r="E18" s="23" t="s">
        <v>293</v>
      </c>
      <c r="F18" s="24"/>
    </row>
    <row r="19" spans="1:6" s="21" customFormat="1" ht="15">
      <c r="A19" s="21" t="s">
        <v>265</v>
      </c>
      <c r="F19" s="24"/>
    </row>
    <row r="20" spans="1:6" s="21" customFormat="1" ht="15">
      <c r="A20" s="25" t="s">
        <v>266</v>
      </c>
      <c r="B20" s="25"/>
      <c r="C20" s="26">
        <v>0</v>
      </c>
      <c r="D20" s="26">
        <v>350.56</v>
      </c>
      <c r="E20" s="26" t="e">
        <f>(-C20+D20)/C20</f>
        <v>#DIV/0!</v>
      </c>
      <c r="F20" s="27"/>
    </row>
    <row r="21" spans="1:6" s="21" customFormat="1" ht="15">
      <c r="A21" s="25" t="s">
        <v>267</v>
      </c>
      <c r="B21" s="25"/>
      <c r="C21" s="26">
        <v>4000</v>
      </c>
      <c r="D21" s="26">
        <v>0</v>
      </c>
      <c r="E21" s="28">
        <f>(-C21+D21)/C21</f>
        <v>-1</v>
      </c>
      <c r="F21" s="24"/>
    </row>
    <row r="22" spans="3:6" s="21" customFormat="1" ht="15">
      <c r="C22" s="26"/>
      <c r="D22" s="26"/>
      <c r="E22" s="26"/>
      <c r="F22" s="24"/>
    </row>
    <row r="23" spans="1:6" s="21" customFormat="1" ht="15">
      <c r="A23" s="21" t="s">
        <v>268</v>
      </c>
      <c r="C23" s="26"/>
      <c r="D23" s="26"/>
      <c r="E23" s="26"/>
      <c r="F23" s="24"/>
    </row>
    <row r="24" spans="1:6" s="21" customFormat="1" ht="15">
      <c r="A24" s="21" t="s">
        <v>269</v>
      </c>
      <c r="C24" s="26">
        <v>285000</v>
      </c>
      <c r="D24" s="26">
        <v>69691.78</v>
      </c>
      <c r="E24" s="28">
        <f>(-C24+D24)/C24</f>
        <v>-0.7554674385964912</v>
      </c>
      <c r="F24" s="27"/>
    </row>
    <row r="25" spans="1:6" s="21" customFormat="1" ht="15">
      <c r="A25" s="21" t="s">
        <v>270</v>
      </c>
      <c r="C25" s="26">
        <v>20000</v>
      </c>
      <c r="D25" s="26">
        <v>24941.1</v>
      </c>
      <c r="E25" s="28">
        <f>(-C25+D25)/C25</f>
        <v>0.2470549999999999</v>
      </c>
      <c r="F25" s="27"/>
    </row>
    <row r="26" spans="1:6" s="21" customFormat="1" ht="15">
      <c r="A26" s="21" t="s">
        <v>271</v>
      </c>
      <c r="C26" s="26">
        <v>152700</v>
      </c>
      <c r="D26" s="26">
        <v>177112.98000000004</v>
      </c>
      <c r="E26" s="28">
        <f>(-C26+D26)/C26</f>
        <v>0.15987544204322227</v>
      </c>
      <c r="F26" s="27"/>
    </row>
    <row r="27" spans="1:6" s="21" customFormat="1" ht="15">
      <c r="A27" s="21" t="s">
        <v>272</v>
      </c>
      <c r="C27" s="26">
        <v>0</v>
      </c>
      <c r="D27" s="26">
        <v>8692.5</v>
      </c>
      <c r="E27" s="28" t="e">
        <f>(-C27+D27)/C27</f>
        <v>#DIV/0!</v>
      </c>
      <c r="F27" s="27"/>
    </row>
    <row r="28" spans="3:6" s="21" customFormat="1" ht="15">
      <c r="C28" s="26"/>
      <c r="D28" s="26"/>
      <c r="E28" s="26"/>
      <c r="F28" s="24"/>
    </row>
    <row r="29" spans="1:6" s="21" customFormat="1" ht="15">
      <c r="A29" s="21" t="s">
        <v>273</v>
      </c>
      <c r="C29" s="26"/>
      <c r="D29" s="26"/>
      <c r="E29" s="26"/>
      <c r="F29" s="24"/>
    </row>
    <row r="30" spans="1:6" s="21" customFormat="1" ht="15">
      <c r="A30" s="21" t="s">
        <v>274</v>
      </c>
      <c r="C30" s="26">
        <v>138750</v>
      </c>
      <c r="D30" s="26">
        <v>40480.450000000004</v>
      </c>
      <c r="E30" s="28">
        <f>(-C30+D30)/C30</f>
        <v>-0.7082490090090089</v>
      </c>
      <c r="F30" s="27"/>
    </row>
    <row r="31" spans="1:6" s="21" customFormat="1" ht="15">
      <c r="A31" s="21" t="s">
        <v>283</v>
      </c>
      <c r="C31" s="26">
        <v>0</v>
      </c>
      <c r="D31" s="26">
        <v>57.7</v>
      </c>
      <c r="E31" s="28" t="e">
        <f>(-C31+D31)/C31</f>
        <v>#DIV/0!</v>
      </c>
      <c r="F31" s="27"/>
    </row>
    <row r="32" spans="1:6" s="21" customFormat="1" ht="15">
      <c r="A32" s="21" t="s">
        <v>275</v>
      </c>
      <c r="C32" s="26">
        <v>2500</v>
      </c>
      <c r="D32" s="26">
        <v>4520.049999999999</v>
      </c>
      <c r="E32" s="28">
        <f>(-C32+D32)/C32</f>
        <v>0.8080199999999997</v>
      </c>
      <c r="F32" s="27"/>
    </row>
    <row r="33" spans="1:6" s="21" customFormat="1" ht="15">
      <c r="A33" s="21" t="s">
        <v>276</v>
      </c>
      <c r="C33" s="26">
        <v>6000</v>
      </c>
      <c r="D33" s="26">
        <v>2596.27</v>
      </c>
      <c r="E33" s="28">
        <f>(-C33+D33)/C33</f>
        <v>-0.5672883333333333</v>
      </c>
      <c r="F33" s="27"/>
    </row>
    <row r="34" spans="1:6" s="21" customFormat="1" ht="15">
      <c r="A34" s="21" t="s">
        <v>277</v>
      </c>
      <c r="C34" s="26">
        <v>13800</v>
      </c>
      <c r="D34" s="26">
        <v>7964</v>
      </c>
      <c r="E34" s="28">
        <f>(-C34+D34)/C34</f>
        <v>-0.42289855072463767</v>
      </c>
      <c r="F34" s="27"/>
    </row>
    <row r="35" spans="3:6" s="21" customFormat="1" ht="15">
      <c r="C35" s="26"/>
      <c r="D35" s="26"/>
      <c r="E35" s="26"/>
      <c r="F35" s="24"/>
    </row>
    <row r="36" spans="1:6" s="21" customFormat="1" ht="15">
      <c r="A36" s="21" t="s">
        <v>278</v>
      </c>
      <c r="C36" s="26"/>
      <c r="D36" s="26"/>
      <c r="E36" s="26"/>
      <c r="F36" s="24"/>
    </row>
    <row r="37" spans="1:6" s="21" customFormat="1" ht="15">
      <c r="A37" s="21" t="s">
        <v>279</v>
      </c>
      <c r="C37" s="26">
        <v>75000</v>
      </c>
      <c r="D37" s="26">
        <v>0</v>
      </c>
      <c r="E37" s="28">
        <f>(-C37+D37)/C37</f>
        <v>-1</v>
      </c>
      <c r="F37" s="24"/>
    </row>
    <row r="38" spans="1:6" s="21" customFormat="1" ht="15">
      <c r="A38" s="21" t="s">
        <v>280</v>
      </c>
      <c r="C38" s="29">
        <v>10000</v>
      </c>
      <c r="D38" s="29">
        <v>0</v>
      </c>
      <c r="E38" s="28">
        <f>(-C38+D38)/C38</f>
        <v>-1</v>
      </c>
      <c r="F38" s="24"/>
    </row>
    <row r="39" spans="3:6" s="21" customFormat="1" ht="15">
      <c r="C39" s="26">
        <f>SUM(C20:C38)</f>
        <v>707750</v>
      </c>
      <c r="D39" s="26">
        <v>336407.3900000001</v>
      </c>
      <c r="E39" s="26"/>
      <c r="F39" s="27"/>
    </row>
    <row r="40" spans="1:6" s="21" customFormat="1" ht="15">
      <c r="A40" s="21" t="s">
        <v>284</v>
      </c>
      <c r="C40" s="29">
        <f>+C39*0.4</f>
        <v>283100</v>
      </c>
      <c r="D40" s="29">
        <v>134562.95600000003</v>
      </c>
      <c r="E40" s="28">
        <f>(-C40+D40)/C40</f>
        <v>-0.5246804803956198</v>
      </c>
      <c r="F40" s="27"/>
    </row>
    <row r="41" spans="1:6" s="21" customFormat="1" ht="15.75" thickBot="1">
      <c r="A41" s="21" t="s">
        <v>291</v>
      </c>
      <c r="C41" s="30">
        <f>+C39+C40</f>
        <v>990850</v>
      </c>
      <c r="D41" s="30">
        <v>470970.34600000014</v>
      </c>
      <c r="E41" s="31"/>
      <c r="F41" s="29">
        <v>470970.35</v>
      </c>
    </row>
    <row r="42" s="21" customFormat="1" ht="15.75" thickTop="1"/>
    <row r="43" spans="1:6" s="21" customFormat="1" ht="15.75" thickBot="1">
      <c r="A43" s="21" t="s">
        <v>294</v>
      </c>
      <c r="F43" s="32">
        <f>+F15-F41</f>
        <v>519879.65</v>
      </c>
    </row>
    <row r="44" ht="13.5" thickTop="1"/>
  </sheetData>
  <sheetProtection/>
  <mergeCells count="3"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6"/>
  <sheetViews>
    <sheetView zoomScalePageLayoutView="0" workbookViewId="0" topLeftCell="A1">
      <selection activeCell="A264" sqref="A264:C287"/>
    </sheetView>
  </sheetViews>
  <sheetFormatPr defaultColWidth="11.421875" defaultRowHeight="12.75" outlineLevelRow="2"/>
  <cols>
    <col min="1" max="1" width="49.421875" style="0" customWidth="1"/>
    <col min="2" max="2" width="11.421875" style="0" customWidth="1"/>
    <col min="3" max="3" width="35.7109375" style="0" bestFit="1" customWidth="1"/>
    <col min="4" max="4" width="18.57421875" style="0" bestFit="1" customWidth="1"/>
    <col min="5" max="5" width="45.7109375" style="0" bestFit="1" customWidth="1"/>
    <col min="6" max="6" width="11.7109375" style="0" bestFit="1" customWidth="1"/>
    <col min="7" max="7" width="14.00390625" style="0" bestFit="1" customWidth="1"/>
    <col min="8" max="8" width="19.7109375" style="0" bestFit="1" customWidth="1"/>
  </cols>
  <sheetData>
    <row r="1" ht="12.75">
      <c r="A1" s="12" t="s">
        <v>227</v>
      </c>
    </row>
    <row r="2" ht="12.75">
      <c r="A2" s="12" t="s">
        <v>228</v>
      </c>
    </row>
    <row r="3" ht="12.75">
      <c r="A3" s="12" t="s">
        <v>229</v>
      </c>
    </row>
    <row r="6" spans="1: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12.75" outlineLevel="2">
      <c r="A7" s="1" t="s">
        <v>8</v>
      </c>
      <c r="B7" s="1" t="s">
        <v>9</v>
      </c>
      <c r="C7" s="3">
        <v>-990850</v>
      </c>
      <c r="D7" s="1" t="s">
        <v>10</v>
      </c>
      <c r="E7" s="1" t="s">
        <v>230</v>
      </c>
      <c r="F7" s="4">
        <v>43754</v>
      </c>
      <c r="G7" s="4">
        <v>43742</v>
      </c>
      <c r="H7" s="1"/>
    </row>
    <row r="8" spans="1:8" ht="12.75" outlineLevel="1">
      <c r="A8" s="13" t="s">
        <v>254</v>
      </c>
      <c r="B8" s="5" t="s">
        <v>9</v>
      </c>
      <c r="C8" s="6">
        <f>+C7</f>
        <v>-990850</v>
      </c>
      <c r="D8" s="5"/>
      <c r="E8" s="5"/>
      <c r="F8" s="7"/>
      <c r="G8" s="7"/>
      <c r="H8" s="5"/>
    </row>
    <row r="9" spans="1:8" ht="12.75" outlineLevel="2">
      <c r="A9" s="1" t="s">
        <v>11</v>
      </c>
      <c r="B9" s="1" t="s">
        <v>12</v>
      </c>
      <c r="C9" s="3">
        <v>2250</v>
      </c>
      <c r="D9" s="1" t="s">
        <v>13</v>
      </c>
      <c r="E9" s="11" t="s">
        <v>232</v>
      </c>
      <c r="F9" s="4">
        <v>43690</v>
      </c>
      <c r="G9" s="4">
        <v>43684</v>
      </c>
      <c r="H9" s="1" t="s">
        <v>14</v>
      </c>
    </row>
    <row r="10" spans="1:8" ht="12.75" outlineLevel="2">
      <c r="A10" s="1" t="s">
        <v>11</v>
      </c>
      <c r="B10" s="1" t="s">
        <v>12</v>
      </c>
      <c r="C10" s="3">
        <v>2250</v>
      </c>
      <c r="D10" s="1" t="s">
        <v>13</v>
      </c>
      <c r="E10" s="11" t="s">
        <v>231</v>
      </c>
      <c r="F10" s="4">
        <v>43690</v>
      </c>
      <c r="G10" s="4">
        <v>43684</v>
      </c>
      <c r="H10" s="1" t="s">
        <v>14</v>
      </c>
    </row>
    <row r="11" spans="1:8" ht="12.75" outlineLevel="2">
      <c r="A11" s="1" t="s">
        <v>11</v>
      </c>
      <c r="B11" s="1" t="s">
        <v>12</v>
      </c>
      <c r="C11" s="3">
        <v>2250</v>
      </c>
      <c r="D11" s="1" t="s">
        <v>13</v>
      </c>
      <c r="E11" s="11" t="s">
        <v>233</v>
      </c>
      <c r="F11" s="4">
        <v>43690</v>
      </c>
      <c r="G11" s="4">
        <v>43684</v>
      </c>
      <c r="H11" s="1" t="s">
        <v>14</v>
      </c>
    </row>
    <row r="12" spans="1:8" ht="12.75" outlineLevel="2">
      <c r="A12" s="1" t="s">
        <v>11</v>
      </c>
      <c r="B12" s="1" t="s">
        <v>12</v>
      </c>
      <c r="C12" s="3">
        <v>643</v>
      </c>
      <c r="D12" s="1" t="s">
        <v>13</v>
      </c>
      <c r="E12" s="11" t="s">
        <v>234</v>
      </c>
      <c r="F12" s="4">
        <v>43726</v>
      </c>
      <c r="G12" s="4">
        <v>43726</v>
      </c>
      <c r="H12" s="1" t="s">
        <v>15</v>
      </c>
    </row>
    <row r="13" spans="1:8" ht="12.75" outlineLevel="2">
      <c r="A13" s="1" t="s">
        <v>11</v>
      </c>
      <c r="B13" s="1" t="s">
        <v>12</v>
      </c>
      <c r="C13" s="3">
        <v>-2250</v>
      </c>
      <c r="D13" s="1" t="s">
        <v>16</v>
      </c>
      <c r="E13" s="11" t="s">
        <v>232</v>
      </c>
      <c r="F13" s="4">
        <v>43690</v>
      </c>
      <c r="G13" s="4">
        <v>43684</v>
      </c>
      <c r="H13" s="1" t="s">
        <v>14</v>
      </c>
    </row>
    <row r="14" spans="1:8" ht="12.75" outlineLevel="2">
      <c r="A14" s="1" t="s">
        <v>11</v>
      </c>
      <c r="B14" s="1" t="s">
        <v>12</v>
      </c>
      <c r="C14" s="3">
        <v>-2250</v>
      </c>
      <c r="D14" s="1" t="s">
        <v>16</v>
      </c>
      <c r="E14" s="11" t="s">
        <v>231</v>
      </c>
      <c r="F14" s="4">
        <v>43690</v>
      </c>
      <c r="G14" s="4">
        <v>43684</v>
      </c>
      <c r="H14" s="1" t="s">
        <v>14</v>
      </c>
    </row>
    <row r="15" spans="1:8" ht="12.75" outlineLevel="2">
      <c r="A15" s="1" t="s">
        <v>11</v>
      </c>
      <c r="B15" s="1" t="s">
        <v>12</v>
      </c>
      <c r="C15" s="3">
        <v>-2250</v>
      </c>
      <c r="D15" s="1" t="s">
        <v>16</v>
      </c>
      <c r="E15" s="11" t="s">
        <v>233</v>
      </c>
      <c r="F15" s="4">
        <v>43690</v>
      </c>
      <c r="G15" s="4">
        <v>43684</v>
      </c>
      <c r="H15" s="1" t="s">
        <v>14</v>
      </c>
    </row>
    <row r="16" spans="1:8" ht="12.75" outlineLevel="1">
      <c r="A16" s="13" t="s">
        <v>255</v>
      </c>
      <c r="B16" s="5" t="s">
        <v>12</v>
      </c>
      <c r="C16" s="6">
        <v>643</v>
      </c>
      <c r="D16" s="5"/>
      <c r="E16" s="5"/>
      <c r="F16" s="7"/>
      <c r="G16" s="7"/>
      <c r="H16" s="5"/>
    </row>
    <row r="17" spans="1:8" ht="12.75" outlineLevel="2">
      <c r="A17" s="1" t="s">
        <v>17</v>
      </c>
      <c r="B17" s="1" t="s">
        <v>18</v>
      </c>
      <c r="C17" s="3">
        <v>50</v>
      </c>
      <c r="D17" s="1" t="s">
        <v>19</v>
      </c>
      <c r="E17" s="1" t="s">
        <v>20</v>
      </c>
      <c r="F17" s="4">
        <v>43578</v>
      </c>
      <c r="G17" s="4">
        <v>43581</v>
      </c>
      <c r="H17" s="1" t="s">
        <v>21</v>
      </c>
    </row>
    <row r="18" spans="1:8" ht="12.75" outlineLevel="2">
      <c r="A18" s="1" t="s">
        <v>17</v>
      </c>
      <c r="B18" s="1" t="s">
        <v>18</v>
      </c>
      <c r="C18" s="3">
        <v>50</v>
      </c>
      <c r="D18" s="1" t="s">
        <v>19</v>
      </c>
      <c r="E18" s="1" t="s">
        <v>20</v>
      </c>
      <c r="F18" s="4">
        <v>43608</v>
      </c>
      <c r="G18" s="4">
        <v>43613</v>
      </c>
      <c r="H18" s="1" t="s">
        <v>22</v>
      </c>
    </row>
    <row r="19" spans="1:8" ht="12.75" outlineLevel="2">
      <c r="A19" s="1" t="s">
        <v>17</v>
      </c>
      <c r="B19" s="1" t="s">
        <v>18</v>
      </c>
      <c r="C19" s="3">
        <v>50</v>
      </c>
      <c r="D19" s="1" t="s">
        <v>19</v>
      </c>
      <c r="E19" s="1" t="s">
        <v>20</v>
      </c>
      <c r="F19" s="4">
        <v>43640</v>
      </c>
      <c r="G19" s="4">
        <v>43644</v>
      </c>
      <c r="H19" s="1" t="s">
        <v>23</v>
      </c>
    </row>
    <row r="20" spans="1:8" ht="12.75" outlineLevel="2">
      <c r="A20" s="1" t="s">
        <v>17</v>
      </c>
      <c r="B20" s="1" t="s">
        <v>18</v>
      </c>
      <c r="C20" s="3">
        <v>50</v>
      </c>
      <c r="D20" s="1" t="s">
        <v>19</v>
      </c>
      <c r="E20" s="1" t="s">
        <v>20</v>
      </c>
      <c r="F20" s="4">
        <v>43668</v>
      </c>
      <c r="G20" s="4">
        <v>43672</v>
      </c>
      <c r="H20" s="1" t="s">
        <v>24</v>
      </c>
    </row>
    <row r="21" spans="1:8" ht="12.75" outlineLevel="2">
      <c r="A21" s="1" t="s">
        <v>17</v>
      </c>
      <c r="B21" s="1" t="s">
        <v>18</v>
      </c>
      <c r="C21" s="3">
        <v>-200</v>
      </c>
      <c r="D21" s="1" t="s">
        <v>19</v>
      </c>
      <c r="E21" s="1" t="s">
        <v>20</v>
      </c>
      <c r="F21" s="4">
        <v>43699</v>
      </c>
      <c r="G21" s="4">
        <v>43705</v>
      </c>
      <c r="H21" s="1" t="s">
        <v>25</v>
      </c>
    </row>
    <row r="22" spans="1:8" ht="12.75" outlineLevel="2">
      <c r="A22" s="1" t="s">
        <v>17</v>
      </c>
      <c r="B22" s="1" t="s">
        <v>18</v>
      </c>
      <c r="C22" s="3">
        <v>100</v>
      </c>
      <c r="D22" s="1" t="s">
        <v>19</v>
      </c>
      <c r="E22" s="1" t="s">
        <v>20</v>
      </c>
      <c r="F22" s="4">
        <v>43578</v>
      </c>
      <c r="G22" s="4">
        <v>43581</v>
      </c>
      <c r="H22" s="1" t="s">
        <v>21</v>
      </c>
    </row>
    <row r="23" spans="1:8" ht="12.75" outlineLevel="2">
      <c r="A23" s="1" t="s">
        <v>17</v>
      </c>
      <c r="B23" s="1" t="s">
        <v>18</v>
      </c>
      <c r="C23" s="3">
        <v>100</v>
      </c>
      <c r="D23" s="1" t="s">
        <v>19</v>
      </c>
      <c r="E23" s="1" t="s">
        <v>20</v>
      </c>
      <c r="F23" s="4">
        <v>43608</v>
      </c>
      <c r="G23" s="4">
        <v>43613</v>
      </c>
      <c r="H23" s="1" t="s">
        <v>22</v>
      </c>
    </row>
    <row r="24" spans="1:8" ht="12.75" outlineLevel="2">
      <c r="A24" s="1" t="s">
        <v>17</v>
      </c>
      <c r="B24" s="1" t="s">
        <v>18</v>
      </c>
      <c r="C24" s="3">
        <v>100</v>
      </c>
      <c r="D24" s="1" t="s">
        <v>19</v>
      </c>
      <c r="E24" s="1" t="s">
        <v>20</v>
      </c>
      <c r="F24" s="4">
        <v>43640</v>
      </c>
      <c r="G24" s="4">
        <v>43644</v>
      </c>
      <c r="H24" s="1" t="s">
        <v>23</v>
      </c>
    </row>
    <row r="25" spans="1:8" ht="12.75" outlineLevel="2">
      <c r="A25" s="1" t="s">
        <v>17</v>
      </c>
      <c r="B25" s="1" t="s">
        <v>18</v>
      </c>
      <c r="C25" s="3">
        <v>-100</v>
      </c>
      <c r="D25" s="1" t="s">
        <v>19</v>
      </c>
      <c r="E25" s="1" t="s">
        <v>20</v>
      </c>
      <c r="F25" s="4">
        <v>43668</v>
      </c>
      <c r="G25" s="4">
        <v>43672</v>
      </c>
      <c r="H25" s="1" t="s">
        <v>24</v>
      </c>
    </row>
    <row r="26" spans="1:8" ht="12.75" outlineLevel="2">
      <c r="A26" s="1" t="s">
        <v>17</v>
      </c>
      <c r="B26" s="1" t="s">
        <v>18</v>
      </c>
      <c r="C26" s="3">
        <v>50</v>
      </c>
      <c r="D26" s="1" t="s">
        <v>19</v>
      </c>
      <c r="E26" s="1" t="s">
        <v>20</v>
      </c>
      <c r="F26" s="4">
        <v>43699</v>
      </c>
      <c r="G26" s="4">
        <v>43705</v>
      </c>
      <c r="H26" s="1" t="s">
        <v>25</v>
      </c>
    </row>
    <row r="27" spans="1:8" ht="12.75" outlineLevel="2">
      <c r="A27" s="1" t="s">
        <v>17</v>
      </c>
      <c r="B27" s="1" t="s">
        <v>18</v>
      </c>
      <c r="C27" s="3">
        <v>50</v>
      </c>
      <c r="D27" s="1" t="s">
        <v>19</v>
      </c>
      <c r="E27" s="1" t="s">
        <v>20</v>
      </c>
      <c r="F27" s="4">
        <v>43731</v>
      </c>
      <c r="G27" s="4">
        <v>43735</v>
      </c>
      <c r="H27" s="1" t="s">
        <v>26</v>
      </c>
    </row>
    <row r="28" spans="1:8" ht="12.75" outlineLevel="2">
      <c r="A28" s="1" t="s">
        <v>17</v>
      </c>
      <c r="B28" s="1" t="s">
        <v>18</v>
      </c>
      <c r="C28" s="3">
        <v>50</v>
      </c>
      <c r="D28" s="1" t="s">
        <v>19</v>
      </c>
      <c r="E28" s="1" t="s">
        <v>20</v>
      </c>
      <c r="F28" s="4">
        <v>43761</v>
      </c>
      <c r="G28" s="4">
        <v>43766</v>
      </c>
      <c r="H28" s="1" t="s">
        <v>27</v>
      </c>
    </row>
    <row r="29" spans="1:8" ht="12.75" outlineLevel="2">
      <c r="A29" s="1" t="s">
        <v>17</v>
      </c>
      <c r="B29" s="1" t="s">
        <v>18</v>
      </c>
      <c r="C29" s="3">
        <v>50</v>
      </c>
      <c r="D29" s="1" t="s">
        <v>19</v>
      </c>
      <c r="E29" s="1" t="s">
        <v>20</v>
      </c>
      <c r="F29" s="4">
        <v>43791</v>
      </c>
      <c r="G29" s="4">
        <v>43797</v>
      </c>
      <c r="H29" s="1" t="s">
        <v>28</v>
      </c>
    </row>
    <row r="30" spans="1:8" ht="12.75" outlineLevel="2">
      <c r="A30" s="1" t="s">
        <v>17</v>
      </c>
      <c r="B30" s="1" t="s">
        <v>18</v>
      </c>
      <c r="C30" s="3">
        <v>50</v>
      </c>
      <c r="D30" s="1" t="s">
        <v>19</v>
      </c>
      <c r="E30" s="1" t="s">
        <v>20</v>
      </c>
      <c r="F30" s="4">
        <v>43816</v>
      </c>
      <c r="G30" s="4">
        <v>43819</v>
      </c>
      <c r="H30" s="1" t="s">
        <v>29</v>
      </c>
    </row>
    <row r="31" spans="1:8" ht="12.75" outlineLevel="2">
      <c r="A31" s="1" t="s">
        <v>17</v>
      </c>
      <c r="B31" s="1" t="s">
        <v>18</v>
      </c>
      <c r="C31" s="3">
        <v>100</v>
      </c>
      <c r="D31" s="1" t="s">
        <v>19</v>
      </c>
      <c r="E31" s="1" t="s">
        <v>20</v>
      </c>
      <c r="F31" s="4">
        <v>43853</v>
      </c>
      <c r="G31" s="4">
        <v>43858</v>
      </c>
      <c r="H31" s="1" t="s">
        <v>30</v>
      </c>
    </row>
    <row r="32" spans="1:8" ht="12.75" outlineLevel="2">
      <c r="A32" s="1" t="s">
        <v>17</v>
      </c>
      <c r="B32" s="1" t="s">
        <v>18</v>
      </c>
      <c r="C32" s="3">
        <v>100</v>
      </c>
      <c r="D32" s="1" t="s">
        <v>19</v>
      </c>
      <c r="E32" s="1" t="s">
        <v>20</v>
      </c>
      <c r="F32" s="4">
        <v>43885</v>
      </c>
      <c r="G32" s="4">
        <v>43889</v>
      </c>
      <c r="H32" s="1" t="s">
        <v>31</v>
      </c>
    </row>
    <row r="33" spans="1:8" ht="12.75" outlineLevel="2">
      <c r="A33" s="1" t="s">
        <v>17</v>
      </c>
      <c r="B33" s="1" t="s">
        <v>18</v>
      </c>
      <c r="C33" s="3">
        <v>100</v>
      </c>
      <c r="D33" s="1" t="s">
        <v>19</v>
      </c>
      <c r="E33" s="1" t="s">
        <v>20</v>
      </c>
      <c r="F33" s="4">
        <v>43913</v>
      </c>
      <c r="G33" s="4">
        <v>43917</v>
      </c>
      <c r="H33" s="1" t="s">
        <v>32</v>
      </c>
    </row>
    <row r="34" spans="1:8" ht="12.75" outlineLevel="1">
      <c r="A34" s="13" t="s">
        <v>256</v>
      </c>
      <c r="B34" s="5" t="s">
        <v>18</v>
      </c>
      <c r="C34" s="6">
        <v>750</v>
      </c>
      <c r="D34" s="5"/>
      <c r="E34" s="5"/>
      <c r="F34" s="7"/>
      <c r="G34" s="7"/>
      <c r="H34" s="5"/>
    </row>
    <row r="35" spans="1:8" ht="12.75" outlineLevel="2">
      <c r="A35" s="1" t="s">
        <v>34</v>
      </c>
      <c r="B35" s="1" t="s">
        <v>35</v>
      </c>
      <c r="C35" s="3">
        <v>7399.83</v>
      </c>
      <c r="D35" s="1" t="s">
        <v>36</v>
      </c>
      <c r="E35" s="1" t="s">
        <v>37</v>
      </c>
      <c r="F35" s="4">
        <v>43766</v>
      </c>
      <c r="G35" s="4">
        <v>43761</v>
      </c>
      <c r="H35" s="1" t="s">
        <v>38</v>
      </c>
    </row>
    <row r="36" spans="1:8" ht="12.75" outlineLevel="2">
      <c r="A36" s="1" t="s">
        <v>34</v>
      </c>
      <c r="B36" s="1" t="s">
        <v>35</v>
      </c>
      <c r="C36" s="3">
        <v>7399.83</v>
      </c>
      <c r="D36" s="1" t="s">
        <v>36</v>
      </c>
      <c r="E36" s="1" t="s">
        <v>37</v>
      </c>
      <c r="F36" s="4">
        <v>43797</v>
      </c>
      <c r="G36" s="4">
        <v>43791</v>
      </c>
      <c r="H36" s="1" t="s">
        <v>39</v>
      </c>
    </row>
    <row r="37" spans="1:8" ht="12.75" outlineLevel="2">
      <c r="A37" s="1" t="s">
        <v>34</v>
      </c>
      <c r="B37" s="1" t="s">
        <v>35</v>
      </c>
      <c r="C37" s="3">
        <v>7399.83</v>
      </c>
      <c r="D37" s="1" t="s">
        <v>36</v>
      </c>
      <c r="E37" s="1" t="s">
        <v>37</v>
      </c>
      <c r="F37" s="4">
        <v>43819</v>
      </c>
      <c r="G37" s="4">
        <v>43816</v>
      </c>
      <c r="H37" s="1" t="s">
        <v>40</v>
      </c>
    </row>
    <row r="38" spans="1:8" ht="12.75" outlineLevel="2">
      <c r="A38" s="1" t="s">
        <v>34</v>
      </c>
      <c r="B38" s="1" t="s">
        <v>35</v>
      </c>
      <c r="C38" s="3">
        <v>7077.58</v>
      </c>
      <c r="D38" s="1" t="s">
        <v>36</v>
      </c>
      <c r="E38" s="1" t="s">
        <v>37</v>
      </c>
      <c r="F38" s="4">
        <v>43858</v>
      </c>
      <c r="G38" s="4">
        <v>43853</v>
      </c>
      <c r="H38" s="1" t="s">
        <v>41</v>
      </c>
    </row>
    <row r="39" spans="1:8" ht="12.75" outlineLevel="2">
      <c r="A39" s="1" t="s">
        <v>34</v>
      </c>
      <c r="B39" s="1" t="s">
        <v>35</v>
      </c>
      <c r="C39" s="3">
        <v>7077.58</v>
      </c>
      <c r="D39" s="1" t="s">
        <v>36</v>
      </c>
      <c r="E39" s="1" t="s">
        <v>37</v>
      </c>
      <c r="F39" s="4">
        <v>43889</v>
      </c>
      <c r="G39" s="4">
        <v>43885</v>
      </c>
      <c r="H39" s="1" t="s">
        <v>42</v>
      </c>
    </row>
    <row r="40" spans="1:8" ht="12.75" outlineLevel="2">
      <c r="A40" s="1" t="s">
        <v>34</v>
      </c>
      <c r="B40" s="1" t="s">
        <v>35</v>
      </c>
      <c r="C40" s="3">
        <v>7077.58</v>
      </c>
      <c r="D40" s="1" t="s">
        <v>36</v>
      </c>
      <c r="E40" s="1" t="s">
        <v>37</v>
      </c>
      <c r="F40" s="4">
        <v>43917</v>
      </c>
      <c r="G40" s="4">
        <v>43913</v>
      </c>
      <c r="H40" s="1" t="s">
        <v>43</v>
      </c>
    </row>
    <row r="41" spans="1:8" ht="12.75" outlineLevel="2">
      <c r="A41" s="1" t="s">
        <v>34</v>
      </c>
      <c r="B41" s="1" t="s">
        <v>35</v>
      </c>
      <c r="C41" s="3">
        <v>5416.67</v>
      </c>
      <c r="D41" s="1" t="s">
        <v>36</v>
      </c>
      <c r="E41" s="1" t="s">
        <v>37</v>
      </c>
      <c r="F41" s="4">
        <v>43581</v>
      </c>
      <c r="G41" s="4">
        <v>43578</v>
      </c>
      <c r="H41" s="1" t="s">
        <v>44</v>
      </c>
    </row>
    <row r="42" spans="1:8" ht="12.75" outlineLevel="2">
      <c r="A42" s="1" t="s">
        <v>34</v>
      </c>
      <c r="B42" s="1" t="s">
        <v>35</v>
      </c>
      <c r="C42" s="3">
        <v>5416.67</v>
      </c>
      <c r="D42" s="1" t="s">
        <v>36</v>
      </c>
      <c r="E42" s="1" t="s">
        <v>37</v>
      </c>
      <c r="F42" s="4">
        <v>43613</v>
      </c>
      <c r="G42" s="4">
        <v>43608</v>
      </c>
      <c r="H42" s="1" t="s">
        <v>45</v>
      </c>
    </row>
    <row r="43" spans="1:8" ht="12.75" outlineLevel="2">
      <c r="A43" s="1" t="s">
        <v>34</v>
      </c>
      <c r="B43" s="1" t="s">
        <v>35</v>
      </c>
      <c r="C43" s="3">
        <v>5416.67</v>
      </c>
      <c r="D43" s="1" t="s">
        <v>36</v>
      </c>
      <c r="E43" s="1" t="s">
        <v>37</v>
      </c>
      <c r="F43" s="4">
        <v>43644</v>
      </c>
      <c r="G43" s="4">
        <v>43640</v>
      </c>
      <c r="H43" s="1" t="s">
        <v>46</v>
      </c>
    </row>
    <row r="44" spans="1:8" ht="12.75" outlineLevel="2">
      <c r="A44" s="1" t="s">
        <v>34</v>
      </c>
      <c r="B44" s="1" t="s">
        <v>35</v>
      </c>
      <c r="C44" s="3">
        <v>5682.08</v>
      </c>
      <c r="D44" s="1" t="s">
        <v>36</v>
      </c>
      <c r="E44" s="1" t="s">
        <v>37</v>
      </c>
      <c r="F44" s="4">
        <v>43672</v>
      </c>
      <c r="G44" s="4">
        <v>43668</v>
      </c>
      <c r="H44" s="1" t="s">
        <v>47</v>
      </c>
    </row>
    <row r="45" spans="1:8" ht="12.75" outlineLevel="2">
      <c r="A45" s="1" t="s">
        <v>34</v>
      </c>
      <c r="B45" s="1" t="s">
        <v>35</v>
      </c>
      <c r="C45" s="3">
        <v>5682.08</v>
      </c>
      <c r="D45" s="1" t="s">
        <v>36</v>
      </c>
      <c r="E45" s="1" t="s">
        <v>37</v>
      </c>
      <c r="F45" s="4">
        <v>43705</v>
      </c>
      <c r="G45" s="4">
        <v>43699</v>
      </c>
      <c r="H45" s="1" t="s">
        <v>48</v>
      </c>
    </row>
    <row r="46" spans="1:8" ht="12.75" outlineLevel="2">
      <c r="A46" s="1" t="s">
        <v>34</v>
      </c>
      <c r="B46" s="1" t="s">
        <v>35</v>
      </c>
      <c r="C46" s="3">
        <v>5682.09</v>
      </c>
      <c r="D46" s="1" t="s">
        <v>36</v>
      </c>
      <c r="E46" s="1" t="s">
        <v>37</v>
      </c>
      <c r="F46" s="4">
        <v>43735</v>
      </c>
      <c r="G46" s="4">
        <v>43731</v>
      </c>
      <c r="H46" s="1" t="s">
        <v>49</v>
      </c>
    </row>
    <row r="47" spans="1:8" ht="12.75" outlineLevel="2">
      <c r="A47" s="1" t="s">
        <v>34</v>
      </c>
      <c r="B47" s="1" t="s">
        <v>35</v>
      </c>
      <c r="C47" s="3">
        <v>5682.08</v>
      </c>
      <c r="D47" s="1" t="s">
        <v>36</v>
      </c>
      <c r="E47" s="1" t="s">
        <v>37</v>
      </c>
      <c r="F47" s="4">
        <v>43766</v>
      </c>
      <c r="G47" s="4">
        <v>43761</v>
      </c>
      <c r="H47" s="1" t="s">
        <v>38</v>
      </c>
    </row>
    <row r="48" spans="1:8" ht="12.75" outlineLevel="2">
      <c r="A48" s="1" t="s">
        <v>34</v>
      </c>
      <c r="B48" s="1" t="s">
        <v>35</v>
      </c>
      <c r="C48" s="3">
        <v>5682.08</v>
      </c>
      <c r="D48" s="1" t="s">
        <v>36</v>
      </c>
      <c r="E48" s="1" t="s">
        <v>37</v>
      </c>
      <c r="F48" s="4">
        <v>43797</v>
      </c>
      <c r="G48" s="4">
        <v>43791</v>
      </c>
      <c r="H48" s="1" t="s">
        <v>39</v>
      </c>
    </row>
    <row r="49" spans="1:8" ht="12.75" outlineLevel="2">
      <c r="A49" s="1" t="s">
        <v>34</v>
      </c>
      <c r="B49" s="1" t="s">
        <v>35</v>
      </c>
      <c r="C49" s="3">
        <v>6932.09</v>
      </c>
      <c r="D49" s="1" t="s">
        <v>36</v>
      </c>
      <c r="E49" s="1" t="s">
        <v>37</v>
      </c>
      <c r="F49" s="4">
        <v>43819</v>
      </c>
      <c r="G49" s="4">
        <v>43816</v>
      </c>
      <c r="H49" s="1" t="s">
        <v>40</v>
      </c>
    </row>
    <row r="50" spans="1:8" ht="12.75" outlineLevel="1">
      <c r="A50" s="13" t="s">
        <v>257</v>
      </c>
      <c r="B50" s="5" t="s">
        <v>35</v>
      </c>
      <c r="C50" s="6">
        <v>95024.74</v>
      </c>
      <c r="D50" s="5"/>
      <c r="E50" s="5"/>
      <c r="F50" s="7"/>
      <c r="G50" s="7"/>
      <c r="H50" s="5"/>
    </row>
    <row r="51" spans="1:8" ht="12.75" outlineLevel="2">
      <c r="A51" s="1" t="s">
        <v>50</v>
      </c>
      <c r="B51" s="1" t="s">
        <v>51</v>
      </c>
      <c r="C51" s="3">
        <v>12547.25</v>
      </c>
      <c r="D51" s="1" t="s">
        <v>52</v>
      </c>
      <c r="E51" s="1" t="s">
        <v>37</v>
      </c>
      <c r="F51" s="4">
        <v>43889</v>
      </c>
      <c r="G51" s="4">
        <v>43885</v>
      </c>
      <c r="H51" s="1" t="s">
        <v>42</v>
      </c>
    </row>
    <row r="52" spans="1:8" ht="12.75" outlineLevel="2">
      <c r="A52" s="1" t="s">
        <v>50</v>
      </c>
      <c r="B52" s="1" t="s">
        <v>51</v>
      </c>
      <c r="C52" s="3">
        <v>12547.25</v>
      </c>
      <c r="D52" s="1" t="s">
        <v>52</v>
      </c>
      <c r="E52" s="1" t="s">
        <v>37</v>
      </c>
      <c r="F52" s="4">
        <v>43917</v>
      </c>
      <c r="G52" s="4">
        <v>43913</v>
      </c>
      <c r="H52" s="1" t="s">
        <v>43</v>
      </c>
    </row>
    <row r="53" spans="1:8" ht="12.75" outlineLevel="2">
      <c r="A53" s="1" t="s">
        <v>50</v>
      </c>
      <c r="B53" s="1" t="s">
        <v>51</v>
      </c>
      <c r="C53" s="3">
        <v>153.16</v>
      </c>
      <c r="D53" s="1" t="s">
        <v>52</v>
      </c>
      <c r="E53" s="1" t="s">
        <v>37</v>
      </c>
      <c r="F53" s="4">
        <v>43644</v>
      </c>
      <c r="G53" s="4">
        <v>43640</v>
      </c>
      <c r="H53" s="1" t="s">
        <v>46</v>
      </c>
    </row>
    <row r="54" spans="1:8" ht="12.75" outlineLevel="2">
      <c r="A54" s="1" t="s">
        <v>50</v>
      </c>
      <c r="B54" s="1" t="s">
        <v>51</v>
      </c>
      <c r="C54" s="3">
        <v>12547.25</v>
      </c>
      <c r="D54" s="1" t="s">
        <v>52</v>
      </c>
      <c r="E54" s="1" t="s">
        <v>37</v>
      </c>
      <c r="F54" s="4">
        <v>43858</v>
      </c>
      <c r="G54" s="4">
        <v>43853</v>
      </c>
      <c r="H54" s="1" t="s">
        <v>41</v>
      </c>
    </row>
    <row r="55" spans="1:8" ht="12.75" outlineLevel="1">
      <c r="A55" s="13" t="s">
        <v>257</v>
      </c>
      <c r="B55" s="5" t="s">
        <v>51</v>
      </c>
      <c r="C55" s="6">
        <v>37794.91</v>
      </c>
      <c r="D55" s="5"/>
      <c r="E55" s="5"/>
      <c r="F55" s="7"/>
      <c r="G55" s="7"/>
      <c r="H55" s="5"/>
    </row>
    <row r="56" spans="1:8" ht="12.75" outlineLevel="2">
      <c r="A56" s="1" t="s">
        <v>53</v>
      </c>
      <c r="B56" s="1" t="s">
        <v>54</v>
      </c>
      <c r="C56" s="3">
        <v>436.8</v>
      </c>
      <c r="D56" s="1" t="s">
        <v>55</v>
      </c>
      <c r="E56" s="1" t="s">
        <v>37</v>
      </c>
      <c r="F56" s="4">
        <v>43917</v>
      </c>
      <c r="G56" s="4">
        <v>43913</v>
      </c>
      <c r="H56" s="1" t="s">
        <v>43</v>
      </c>
    </row>
    <row r="57" spans="1:8" ht="12.75" outlineLevel="2">
      <c r="A57" s="1" t="s">
        <v>53</v>
      </c>
      <c r="B57" s="1" t="s">
        <v>54</v>
      </c>
      <c r="C57" s="3">
        <v>1413.84</v>
      </c>
      <c r="D57" s="1" t="s">
        <v>55</v>
      </c>
      <c r="E57" s="1" t="s">
        <v>37</v>
      </c>
      <c r="F57" s="4">
        <v>43672</v>
      </c>
      <c r="G57" s="4">
        <v>43668</v>
      </c>
      <c r="H57" s="1" t="s">
        <v>47</v>
      </c>
    </row>
    <row r="58" spans="1:8" ht="12.75" outlineLevel="2">
      <c r="A58" s="1" t="s">
        <v>53</v>
      </c>
      <c r="B58" s="1" t="s">
        <v>54</v>
      </c>
      <c r="C58" s="3">
        <v>2827.68</v>
      </c>
      <c r="D58" s="1" t="s">
        <v>55</v>
      </c>
      <c r="E58" s="1" t="s">
        <v>37</v>
      </c>
      <c r="F58" s="4">
        <v>43613</v>
      </c>
      <c r="G58" s="4">
        <v>43608</v>
      </c>
      <c r="H58" s="1" t="s">
        <v>45</v>
      </c>
    </row>
    <row r="59" spans="1:8" ht="12.75" outlineLevel="2">
      <c r="A59" s="1" t="s">
        <v>53</v>
      </c>
      <c r="B59" s="1" t="s">
        <v>54</v>
      </c>
      <c r="C59" s="3">
        <v>5419.72</v>
      </c>
      <c r="D59" s="1" t="s">
        <v>55</v>
      </c>
      <c r="E59" s="1" t="s">
        <v>37</v>
      </c>
      <c r="F59" s="4">
        <v>43644</v>
      </c>
      <c r="G59" s="4">
        <v>43640</v>
      </c>
      <c r="H59" s="1" t="s">
        <v>46</v>
      </c>
    </row>
    <row r="60" spans="1:8" ht="12.75" outlineLevel="1">
      <c r="A60" s="13" t="s">
        <v>257</v>
      </c>
      <c r="B60" s="5" t="s">
        <v>54</v>
      </c>
      <c r="C60" s="6">
        <v>10098.04</v>
      </c>
      <c r="D60" s="5"/>
      <c r="E60" s="5"/>
      <c r="F60" s="7"/>
      <c r="G60" s="7"/>
      <c r="H60" s="5"/>
    </row>
    <row r="61" spans="1:8" ht="12.75" outlineLevel="2">
      <c r="A61" s="1" t="s">
        <v>56</v>
      </c>
      <c r="B61" s="1" t="s">
        <v>57</v>
      </c>
      <c r="C61" s="3">
        <v>2250</v>
      </c>
      <c r="D61" s="1" t="s">
        <v>58</v>
      </c>
      <c r="E61" s="1" t="s">
        <v>37</v>
      </c>
      <c r="F61" s="4">
        <v>43672</v>
      </c>
      <c r="G61" s="4">
        <v>43668</v>
      </c>
      <c r="H61" s="1" t="s">
        <v>47</v>
      </c>
    </row>
    <row r="62" spans="1:8" ht="12.75" outlineLevel="2">
      <c r="A62" s="1" t="s">
        <v>56</v>
      </c>
      <c r="B62" s="1" t="s">
        <v>57</v>
      </c>
      <c r="C62" s="3">
        <v>262.5</v>
      </c>
      <c r="D62" s="1" t="s">
        <v>58</v>
      </c>
      <c r="E62" s="1" t="s">
        <v>37</v>
      </c>
      <c r="F62" s="4">
        <v>43889</v>
      </c>
      <c r="G62" s="4">
        <v>43885</v>
      </c>
      <c r="H62" s="1" t="s">
        <v>42</v>
      </c>
    </row>
    <row r="63" spans="1:8" ht="12.75" outlineLevel="2">
      <c r="A63" s="1" t="s">
        <v>56</v>
      </c>
      <c r="B63" s="1" t="s">
        <v>57</v>
      </c>
      <c r="C63" s="3">
        <v>1680</v>
      </c>
      <c r="D63" s="1" t="s">
        <v>58</v>
      </c>
      <c r="E63" s="1" t="s">
        <v>37</v>
      </c>
      <c r="F63" s="4">
        <v>43917</v>
      </c>
      <c r="G63" s="4">
        <v>43913</v>
      </c>
      <c r="H63" s="1" t="s">
        <v>43</v>
      </c>
    </row>
    <row r="64" spans="1:8" ht="12.75" outlineLevel="2">
      <c r="A64" s="1" t="s">
        <v>56</v>
      </c>
      <c r="B64" s="1" t="s">
        <v>57</v>
      </c>
      <c r="C64" s="3">
        <v>2250</v>
      </c>
      <c r="D64" s="1" t="s">
        <v>58</v>
      </c>
      <c r="E64" s="1" t="s">
        <v>37</v>
      </c>
      <c r="F64" s="4">
        <v>43613</v>
      </c>
      <c r="G64" s="4">
        <v>43608</v>
      </c>
      <c r="H64" s="1" t="s">
        <v>45</v>
      </c>
    </row>
    <row r="65" spans="1:8" ht="12.75" outlineLevel="2">
      <c r="A65" s="1" t="s">
        <v>56</v>
      </c>
      <c r="B65" s="1" t="s">
        <v>57</v>
      </c>
      <c r="C65" s="3">
        <v>2250</v>
      </c>
      <c r="D65" s="1" t="s">
        <v>58</v>
      </c>
      <c r="E65" s="1" t="s">
        <v>37</v>
      </c>
      <c r="F65" s="4">
        <v>43644</v>
      </c>
      <c r="G65" s="4">
        <v>43640</v>
      </c>
      <c r="H65" s="1" t="s">
        <v>46</v>
      </c>
    </row>
    <row r="66" spans="1:8" ht="12.75" outlineLevel="1">
      <c r="A66" s="13" t="s">
        <v>258</v>
      </c>
      <c r="B66" s="5" t="s">
        <v>57</v>
      </c>
      <c r="C66" s="6">
        <v>8692.5</v>
      </c>
      <c r="D66" s="5"/>
      <c r="E66" s="5"/>
      <c r="F66" s="7"/>
      <c r="G66" s="7"/>
      <c r="H66" s="5"/>
    </row>
    <row r="67" spans="1:8" ht="12.75" outlineLevel="2">
      <c r="A67" s="1" t="s">
        <v>59</v>
      </c>
      <c r="B67" s="1" t="s">
        <v>60</v>
      </c>
      <c r="C67" s="3">
        <v>2260.38</v>
      </c>
      <c r="D67" s="1" t="s">
        <v>61</v>
      </c>
      <c r="E67" s="1" t="s">
        <v>37</v>
      </c>
      <c r="F67" s="4">
        <v>43581</v>
      </c>
      <c r="G67" s="4">
        <v>43578</v>
      </c>
      <c r="H67" s="1" t="s">
        <v>44</v>
      </c>
    </row>
    <row r="68" spans="1:8" ht="12.75" outlineLevel="2">
      <c r="A68" s="1" t="s">
        <v>59</v>
      </c>
      <c r="B68" s="1" t="s">
        <v>60</v>
      </c>
      <c r="C68" s="3">
        <v>2260.38</v>
      </c>
      <c r="D68" s="1" t="s">
        <v>61</v>
      </c>
      <c r="E68" s="1" t="s">
        <v>37</v>
      </c>
      <c r="F68" s="4">
        <v>43613</v>
      </c>
      <c r="G68" s="4">
        <v>43608</v>
      </c>
      <c r="H68" s="1" t="s">
        <v>45</v>
      </c>
    </row>
    <row r="69" spans="1:8" ht="12.75" outlineLevel="2">
      <c r="A69" s="1" t="s">
        <v>59</v>
      </c>
      <c r="B69" s="1" t="s">
        <v>60</v>
      </c>
      <c r="C69" s="3">
        <v>2260.38</v>
      </c>
      <c r="D69" s="1" t="s">
        <v>61</v>
      </c>
      <c r="E69" s="1" t="s">
        <v>37</v>
      </c>
      <c r="F69" s="4">
        <v>43644</v>
      </c>
      <c r="G69" s="4">
        <v>43640</v>
      </c>
      <c r="H69" s="1" t="s">
        <v>46</v>
      </c>
    </row>
    <row r="70" spans="1:8" ht="12.75" outlineLevel="2">
      <c r="A70" s="1" t="s">
        <v>59</v>
      </c>
      <c r="B70" s="1" t="s">
        <v>60</v>
      </c>
      <c r="C70" s="3">
        <v>2260.38</v>
      </c>
      <c r="D70" s="1" t="s">
        <v>61</v>
      </c>
      <c r="E70" s="1" t="s">
        <v>37</v>
      </c>
      <c r="F70" s="4">
        <v>43672</v>
      </c>
      <c r="G70" s="4">
        <v>43668</v>
      </c>
      <c r="H70" s="1" t="s">
        <v>47</v>
      </c>
    </row>
    <row r="71" spans="1:8" ht="12.75" outlineLevel="2">
      <c r="A71" s="1" t="s">
        <v>59</v>
      </c>
      <c r="B71" s="1" t="s">
        <v>60</v>
      </c>
      <c r="C71" s="3">
        <v>2260.38</v>
      </c>
      <c r="D71" s="1" t="s">
        <v>61</v>
      </c>
      <c r="E71" s="1" t="s">
        <v>37</v>
      </c>
      <c r="F71" s="4">
        <v>43705</v>
      </c>
      <c r="G71" s="4">
        <v>43699</v>
      </c>
      <c r="H71" s="1" t="s">
        <v>48</v>
      </c>
    </row>
    <row r="72" spans="1:8" ht="12.75" outlineLevel="2">
      <c r="A72" s="1" t="s">
        <v>59</v>
      </c>
      <c r="B72" s="1" t="s">
        <v>60</v>
      </c>
      <c r="C72" s="3">
        <v>2618.13</v>
      </c>
      <c r="D72" s="1" t="s">
        <v>61</v>
      </c>
      <c r="E72" s="1" t="s">
        <v>37</v>
      </c>
      <c r="F72" s="4">
        <v>43735</v>
      </c>
      <c r="G72" s="4">
        <v>43731</v>
      </c>
      <c r="H72" s="1" t="s">
        <v>49</v>
      </c>
    </row>
    <row r="73" spans="1:8" ht="12.75" outlineLevel="2">
      <c r="A73" s="1" t="s">
        <v>59</v>
      </c>
      <c r="B73" s="1" t="s">
        <v>60</v>
      </c>
      <c r="C73" s="3">
        <v>1500</v>
      </c>
      <c r="D73" s="1" t="s">
        <v>61</v>
      </c>
      <c r="E73" s="1" t="s">
        <v>37</v>
      </c>
      <c r="F73" s="4">
        <v>43766</v>
      </c>
      <c r="G73" s="4">
        <v>43761</v>
      </c>
      <c r="H73" s="1" t="s">
        <v>38</v>
      </c>
    </row>
    <row r="74" spans="1:8" ht="12.75" outlineLevel="2">
      <c r="A74" s="1" t="s">
        <v>59</v>
      </c>
      <c r="B74" s="1" t="s">
        <v>60</v>
      </c>
      <c r="C74" s="3">
        <v>2361.27</v>
      </c>
      <c r="D74" s="1" t="s">
        <v>61</v>
      </c>
      <c r="E74" s="1" t="s">
        <v>37</v>
      </c>
      <c r="F74" s="4">
        <v>43797</v>
      </c>
      <c r="G74" s="4">
        <v>43791</v>
      </c>
      <c r="H74" s="1" t="s">
        <v>39</v>
      </c>
    </row>
    <row r="75" spans="1:8" ht="12.75" outlineLevel="2">
      <c r="A75" s="1" t="s">
        <v>59</v>
      </c>
      <c r="B75" s="1" t="s">
        <v>60</v>
      </c>
      <c r="C75" s="3">
        <v>2659.8</v>
      </c>
      <c r="D75" s="1" t="s">
        <v>61</v>
      </c>
      <c r="E75" s="1" t="s">
        <v>37</v>
      </c>
      <c r="F75" s="4">
        <v>43819</v>
      </c>
      <c r="G75" s="4">
        <v>43816</v>
      </c>
      <c r="H75" s="1" t="s">
        <v>40</v>
      </c>
    </row>
    <row r="76" spans="1:8" ht="12.75" outlineLevel="2">
      <c r="A76" s="1" t="s">
        <v>59</v>
      </c>
      <c r="B76" s="1" t="s">
        <v>60</v>
      </c>
      <c r="C76" s="3">
        <v>1500</v>
      </c>
      <c r="D76" s="1" t="s">
        <v>61</v>
      </c>
      <c r="E76" s="1" t="s">
        <v>37</v>
      </c>
      <c r="F76" s="4">
        <v>43858</v>
      </c>
      <c r="G76" s="4">
        <v>43853</v>
      </c>
      <c r="H76" s="1" t="s">
        <v>41</v>
      </c>
    </row>
    <row r="77" spans="1:8" ht="12.75" outlineLevel="2">
      <c r="A77" s="1" t="s">
        <v>59</v>
      </c>
      <c r="B77" s="1" t="s">
        <v>60</v>
      </c>
      <c r="C77" s="3">
        <v>1500</v>
      </c>
      <c r="D77" s="1" t="s">
        <v>61</v>
      </c>
      <c r="E77" s="1" t="s">
        <v>37</v>
      </c>
      <c r="F77" s="4">
        <v>43889</v>
      </c>
      <c r="G77" s="4">
        <v>43885</v>
      </c>
      <c r="H77" s="1" t="s">
        <v>42</v>
      </c>
    </row>
    <row r="78" spans="1:8" ht="12.75" outlineLevel="2">
      <c r="A78" s="1" t="s">
        <v>59</v>
      </c>
      <c r="B78" s="1" t="s">
        <v>60</v>
      </c>
      <c r="C78" s="3">
        <v>1500</v>
      </c>
      <c r="D78" s="1" t="s">
        <v>61</v>
      </c>
      <c r="E78" s="1" t="s">
        <v>37</v>
      </c>
      <c r="F78" s="4">
        <v>43917</v>
      </c>
      <c r="G78" s="4">
        <v>43913</v>
      </c>
      <c r="H78" s="1" t="s">
        <v>43</v>
      </c>
    </row>
    <row r="79" spans="1:8" ht="12.75" outlineLevel="1">
      <c r="A79" s="13" t="s">
        <v>259</v>
      </c>
      <c r="B79" s="5" t="s">
        <v>60</v>
      </c>
      <c r="C79" s="6">
        <v>24941.1</v>
      </c>
      <c r="D79" s="5"/>
      <c r="E79" s="5"/>
      <c r="F79" s="7"/>
      <c r="G79" s="7"/>
      <c r="H79" s="5"/>
    </row>
    <row r="80" spans="1:8" ht="12.75" outlineLevel="2">
      <c r="A80" s="1" t="s">
        <v>62</v>
      </c>
      <c r="B80" s="1" t="s">
        <v>63</v>
      </c>
      <c r="C80" s="3">
        <v>2884.62</v>
      </c>
      <c r="D80" s="1" t="s">
        <v>64</v>
      </c>
      <c r="E80" s="1" t="s">
        <v>37</v>
      </c>
      <c r="F80" s="4">
        <v>43917</v>
      </c>
      <c r="G80" s="4">
        <v>43913</v>
      </c>
      <c r="H80" s="1" t="s">
        <v>43</v>
      </c>
    </row>
    <row r="81" spans="1:8" ht="12.75" outlineLevel="1">
      <c r="A81" s="13" t="s">
        <v>256</v>
      </c>
      <c r="B81" s="5" t="s">
        <v>63</v>
      </c>
      <c r="C81" s="6">
        <v>2884.62</v>
      </c>
      <c r="D81" s="5"/>
      <c r="E81" s="5"/>
      <c r="F81" s="7"/>
      <c r="G81" s="7"/>
      <c r="H81" s="5"/>
    </row>
    <row r="82" spans="1:8" ht="12.75" outlineLevel="2">
      <c r="A82" s="1" t="s">
        <v>65</v>
      </c>
      <c r="B82" s="1" t="s">
        <v>66</v>
      </c>
      <c r="C82" s="3">
        <v>7893.94</v>
      </c>
      <c r="D82" s="1" t="s">
        <v>64</v>
      </c>
      <c r="E82" s="1" t="s">
        <v>37</v>
      </c>
      <c r="F82" s="4">
        <v>43581</v>
      </c>
      <c r="G82" s="4">
        <v>43578</v>
      </c>
      <c r="H82" s="1" t="s">
        <v>44</v>
      </c>
    </row>
    <row r="83" spans="1:8" ht="12.75" outlineLevel="2">
      <c r="A83" s="1" t="s">
        <v>65</v>
      </c>
      <c r="B83" s="1" t="s">
        <v>66</v>
      </c>
      <c r="C83" s="3">
        <v>7916.67</v>
      </c>
      <c r="D83" s="1" t="s">
        <v>64</v>
      </c>
      <c r="E83" s="1" t="s">
        <v>37</v>
      </c>
      <c r="F83" s="4">
        <v>43613</v>
      </c>
      <c r="G83" s="4">
        <v>43608</v>
      </c>
      <c r="H83" s="1" t="s">
        <v>45</v>
      </c>
    </row>
    <row r="84" spans="1:8" ht="12.75" outlineLevel="2">
      <c r="A84" s="1" t="s">
        <v>65</v>
      </c>
      <c r="B84" s="1" t="s">
        <v>66</v>
      </c>
      <c r="C84" s="3">
        <v>7916.67</v>
      </c>
      <c r="D84" s="1" t="s">
        <v>64</v>
      </c>
      <c r="E84" s="1" t="s">
        <v>37</v>
      </c>
      <c r="F84" s="4">
        <v>43644</v>
      </c>
      <c r="G84" s="4">
        <v>43640</v>
      </c>
      <c r="H84" s="1" t="s">
        <v>46</v>
      </c>
    </row>
    <row r="85" spans="1:8" ht="12.75" outlineLevel="2">
      <c r="A85" s="1" t="s">
        <v>65</v>
      </c>
      <c r="B85" s="1" t="s">
        <v>66</v>
      </c>
      <c r="C85" s="3">
        <v>-8477.28</v>
      </c>
      <c r="D85" s="1" t="s">
        <v>64</v>
      </c>
      <c r="E85" s="1" t="s">
        <v>37</v>
      </c>
      <c r="F85" s="4">
        <v>43672</v>
      </c>
      <c r="G85" s="4">
        <v>43668</v>
      </c>
      <c r="H85" s="1" t="s">
        <v>47</v>
      </c>
    </row>
    <row r="86" spans="1:8" ht="12.75" outlineLevel="2">
      <c r="A86" s="1" t="s">
        <v>65</v>
      </c>
      <c r="B86" s="1" t="s">
        <v>66</v>
      </c>
      <c r="C86" s="3">
        <v>4000</v>
      </c>
      <c r="D86" s="1" t="s">
        <v>64</v>
      </c>
      <c r="E86" s="1" t="s">
        <v>37</v>
      </c>
      <c r="F86" s="4">
        <v>43705</v>
      </c>
      <c r="G86" s="4">
        <v>43699</v>
      </c>
      <c r="H86" s="1" t="s">
        <v>48</v>
      </c>
    </row>
    <row r="87" spans="1:8" ht="12.75" outlineLevel="2">
      <c r="A87" s="1" t="s">
        <v>65</v>
      </c>
      <c r="B87" s="1" t="s">
        <v>66</v>
      </c>
      <c r="C87" s="3">
        <v>4000</v>
      </c>
      <c r="D87" s="1" t="s">
        <v>64</v>
      </c>
      <c r="E87" s="1" t="s">
        <v>37</v>
      </c>
      <c r="F87" s="4">
        <v>43735</v>
      </c>
      <c r="G87" s="4">
        <v>43731</v>
      </c>
      <c r="H87" s="1" t="s">
        <v>49</v>
      </c>
    </row>
    <row r="88" spans="1:8" ht="12.75" outlineLevel="2">
      <c r="A88" s="1" t="s">
        <v>65</v>
      </c>
      <c r="B88" s="1" t="s">
        <v>66</v>
      </c>
      <c r="C88" s="3">
        <v>4000</v>
      </c>
      <c r="D88" s="1" t="s">
        <v>64</v>
      </c>
      <c r="E88" s="1" t="s">
        <v>37</v>
      </c>
      <c r="F88" s="4">
        <v>43766</v>
      </c>
      <c r="G88" s="4">
        <v>43761</v>
      </c>
      <c r="H88" s="1" t="s">
        <v>38</v>
      </c>
    </row>
    <row r="89" spans="1:8" ht="12.75" outlineLevel="2">
      <c r="A89" s="1" t="s">
        <v>65</v>
      </c>
      <c r="B89" s="1" t="s">
        <v>66</v>
      </c>
      <c r="C89" s="3">
        <v>4000</v>
      </c>
      <c r="D89" s="1" t="s">
        <v>64</v>
      </c>
      <c r="E89" s="1" t="s">
        <v>37</v>
      </c>
      <c r="F89" s="4">
        <v>43797</v>
      </c>
      <c r="G89" s="4">
        <v>43791</v>
      </c>
      <c r="H89" s="1" t="s">
        <v>39</v>
      </c>
    </row>
    <row r="90" spans="1:8" ht="12.75" outlineLevel="2">
      <c r="A90" s="1" t="s">
        <v>65</v>
      </c>
      <c r="B90" s="1" t="s">
        <v>66</v>
      </c>
      <c r="C90" s="3">
        <v>4000</v>
      </c>
      <c r="D90" s="1" t="s">
        <v>64</v>
      </c>
      <c r="E90" s="1" t="s">
        <v>37</v>
      </c>
      <c r="F90" s="4">
        <v>43819</v>
      </c>
      <c r="G90" s="4">
        <v>43816</v>
      </c>
      <c r="H90" s="1" t="s">
        <v>40</v>
      </c>
    </row>
    <row r="91" spans="1:8" ht="12.75" outlineLevel="2">
      <c r="A91" s="1" t="s">
        <v>65</v>
      </c>
      <c r="B91" s="1" t="s">
        <v>66</v>
      </c>
      <c r="C91" s="3">
        <v>8166.67</v>
      </c>
      <c r="D91" s="1" t="s">
        <v>64</v>
      </c>
      <c r="E91" s="1" t="s">
        <v>37</v>
      </c>
      <c r="F91" s="4">
        <v>43858</v>
      </c>
      <c r="G91" s="4">
        <v>43853</v>
      </c>
      <c r="H91" s="1" t="s">
        <v>41</v>
      </c>
    </row>
    <row r="92" spans="1:8" ht="12.75" outlineLevel="2">
      <c r="A92" s="1" t="s">
        <v>65</v>
      </c>
      <c r="B92" s="1" t="s">
        <v>66</v>
      </c>
      <c r="C92" s="3">
        <v>8166.67</v>
      </c>
      <c r="D92" s="1" t="s">
        <v>64</v>
      </c>
      <c r="E92" s="1" t="s">
        <v>37</v>
      </c>
      <c r="F92" s="4">
        <v>43889</v>
      </c>
      <c r="G92" s="4">
        <v>43885</v>
      </c>
      <c r="H92" s="1" t="s">
        <v>42</v>
      </c>
    </row>
    <row r="93" spans="1:8" ht="12.75" outlineLevel="2">
      <c r="A93" s="1" t="s">
        <v>65</v>
      </c>
      <c r="B93" s="1" t="s">
        <v>66</v>
      </c>
      <c r="C93" s="3">
        <v>8166.67</v>
      </c>
      <c r="D93" s="1" t="s">
        <v>64</v>
      </c>
      <c r="E93" s="1" t="s">
        <v>37</v>
      </c>
      <c r="F93" s="4">
        <v>43917</v>
      </c>
      <c r="G93" s="4">
        <v>43913</v>
      </c>
      <c r="H93" s="1" t="s">
        <v>43</v>
      </c>
    </row>
    <row r="94" spans="1:8" ht="12.75" outlineLevel="2">
      <c r="A94" s="1" t="s">
        <v>65</v>
      </c>
      <c r="B94" s="1" t="s">
        <v>66</v>
      </c>
      <c r="C94" s="3">
        <v>5833.33</v>
      </c>
      <c r="D94" s="1" t="s">
        <v>64</v>
      </c>
      <c r="E94" s="1" t="s">
        <v>37</v>
      </c>
      <c r="F94" s="4">
        <v>43644</v>
      </c>
      <c r="G94" s="4">
        <v>43640</v>
      </c>
      <c r="H94" s="1" t="s">
        <v>46</v>
      </c>
    </row>
    <row r="95" spans="1:8" ht="12.75" outlineLevel="2">
      <c r="A95" s="1" t="s">
        <v>65</v>
      </c>
      <c r="B95" s="1" t="s">
        <v>66</v>
      </c>
      <c r="C95" s="3">
        <v>5833.33</v>
      </c>
      <c r="D95" s="1" t="s">
        <v>64</v>
      </c>
      <c r="E95" s="1" t="s">
        <v>37</v>
      </c>
      <c r="F95" s="4">
        <v>43672</v>
      </c>
      <c r="G95" s="4">
        <v>43668</v>
      </c>
      <c r="H95" s="1" t="s">
        <v>47</v>
      </c>
    </row>
    <row r="96" spans="1:8" ht="12.75" outlineLevel="2">
      <c r="A96" s="1" t="s">
        <v>65</v>
      </c>
      <c r="B96" s="1" t="s">
        <v>66</v>
      </c>
      <c r="C96" s="3">
        <v>-20970.82</v>
      </c>
      <c r="D96" s="1" t="s">
        <v>64</v>
      </c>
      <c r="E96" s="1" t="s">
        <v>37</v>
      </c>
      <c r="F96" s="4">
        <v>43705</v>
      </c>
      <c r="G96" s="4">
        <v>43699</v>
      </c>
      <c r="H96" s="1" t="s">
        <v>48</v>
      </c>
    </row>
    <row r="97" spans="1:8" ht="12.75" outlineLevel="2">
      <c r="A97" s="1" t="s">
        <v>65</v>
      </c>
      <c r="B97" s="1" t="s">
        <v>66</v>
      </c>
      <c r="C97" s="3">
        <v>4652.08</v>
      </c>
      <c r="D97" s="1" t="s">
        <v>64</v>
      </c>
      <c r="E97" s="1" t="s">
        <v>37</v>
      </c>
      <c r="F97" s="4">
        <v>43581</v>
      </c>
      <c r="G97" s="4">
        <v>43578</v>
      </c>
      <c r="H97" s="1" t="s">
        <v>44</v>
      </c>
    </row>
    <row r="98" spans="1:8" ht="12.75" outlineLevel="2">
      <c r="A98" s="1" t="s">
        <v>65</v>
      </c>
      <c r="B98" s="1" t="s">
        <v>66</v>
      </c>
      <c r="C98" s="3">
        <v>4652.08</v>
      </c>
      <c r="D98" s="1" t="s">
        <v>64</v>
      </c>
      <c r="E98" s="1" t="s">
        <v>37</v>
      </c>
      <c r="F98" s="4">
        <v>43613</v>
      </c>
      <c r="G98" s="4">
        <v>43608</v>
      </c>
      <c r="H98" s="1" t="s">
        <v>45</v>
      </c>
    </row>
    <row r="99" spans="1:8" ht="12.75" outlineLevel="1">
      <c r="A99" s="13" t="s">
        <v>256</v>
      </c>
      <c r="B99" s="5" t="s">
        <v>66</v>
      </c>
      <c r="C99" s="6">
        <v>59750.01</v>
      </c>
      <c r="D99" s="5"/>
      <c r="E99" s="5"/>
      <c r="F99" s="7"/>
      <c r="G99" s="7"/>
      <c r="H99" s="5"/>
    </row>
    <row r="100" spans="1:8" ht="12.75" outlineLevel="2">
      <c r="A100" s="1" t="s">
        <v>67</v>
      </c>
      <c r="B100" s="1" t="s">
        <v>68</v>
      </c>
      <c r="C100" s="3">
        <v>1775.96</v>
      </c>
      <c r="D100" s="1" t="s">
        <v>69</v>
      </c>
      <c r="E100" s="1" t="s">
        <v>37</v>
      </c>
      <c r="F100" s="4">
        <v>43766</v>
      </c>
      <c r="G100" s="4">
        <v>43761</v>
      </c>
      <c r="H100" s="1" t="s">
        <v>38</v>
      </c>
    </row>
    <row r="101" spans="1:8" ht="12.75" outlineLevel="2">
      <c r="A101" s="1" t="s">
        <v>67</v>
      </c>
      <c r="B101" s="1" t="s">
        <v>68</v>
      </c>
      <c r="C101" s="3">
        <v>1775.96</v>
      </c>
      <c r="D101" s="1" t="s">
        <v>69</v>
      </c>
      <c r="E101" s="1" t="s">
        <v>37</v>
      </c>
      <c r="F101" s="4">
        <v>43797</v>
      </c>
      <c r="G101" s="4">
        <v>43791</v>
      </c>
      <c r="H101" s="1" t="s">
        <v>39</v>
      </c>
    </row>
    <row r="102" spans="1:8" ht="12.75" outlineLevel="2">
      <c r="A102" s="1" t="s">
        <v>67</v>
      </c>
      <c r="B102" s="1" t="s">
        <v>68</v>
      </c>
      <c r="C102" s="3">
        <v>1775.96</v>
      </c>
      <c r="D102" s="1" t="s">
        <v>69</v>
      </c>
      <c r="E102" s="1" t="s">
        <v>37</v>
      </c>
      <c r="F102" s="4">
        <v>43819</v>
      </c>
      <c r="G102" s="4">
        <v>43816</v>
      </c>
      <c r="H102" s="1" t="s">
        <v>40</v>
      </c>
    </row>
    <row r="103" spans="1:8" ht="12.75" outlineLevel="2">
      <c r="A103" s="1" t="s">
        <v>67</v>
      </c>
      <c r="B103" s="1" t="s">
        <v>68</v>
      </c>
      <c r="C103" s="3">
        <v>1698.62</v>
      </c>
      <c r="D103" s="1" t="s">
        <v>69</v>
      </c>
      <c r="E103" s="1" t="s">
        <v>37</v>
      </c>
      <c r="F103" s="4">
        <v>43858</v>
      </c>
      <c r="G103" s="4">
        <v>43853</v>
      </c>
      <c r="H103" s="1" t="s">
        <v>41</v>
      </c>
    </row>
    <row r="104" spans="1:8" ht="12.75" outlineLevel="2">
      <c r="A104" s="1" t="s">
        <v>67</v>
      </c>
      <c r="B104" s="1" t="s">
        <v>68</v>
      </c>
      <c r="C104" s="3">
        <v>1698.62</v>
      </c>
      <c r="D104" s="1" t="s">
        <v>69</v>
      </c>
      <c r="E104" s="1" t="s">
        <v>37</v>
      </c>
      <c r="F104" s="4">
        <v>43889</v>
      </c>
      <c r="G104" s="4">
        <v>43885</v>
      </c>
      <c r="H104" s="1" t="s">
        <v>42</v>
      </c>
    </row>
    <row r="105" spans="1:8" ht="12.75" outlineLevel="2">
      <c r="A105" s="1" t="s">
        <v>67</v>
      </c>
      <c r="B105" s="1" t="s">
        <v>68</v>
      </c>
      <c r="C105" s="3">
        <v>1698.62</v>
      </c>
      <c r="D105" s="1" t="s">
        <v>69</v>
      </c>
      <c r="E105" s="1" t="s">
        <v>37</v>
      </c>
      <c r="F105" s="4">
        <v>43917</v>
      </c>
      <c r="G105" s="4">
        <v>43913</v>
      </c>
      <c r="H105" s="1" t="s">
        <v>43</v>
      </c>
    </row>
    <row r="106" spans="1:8" ht="12.75" outlineLevel="2">
      <c r="A106" s="1" t="s">
        <v>67</v>
      </c>
      <c r="B106" s="1" t="s">
        <v>68</v>
      </c>
      <c r="C106" s="3">
        <v>1300</v>
      </c>
      <c r="D106" s="1" t="s">
        <v>69</v>
      </c>
      <c r="E106" s="1" t="s">
        <v>37</v>
      </c>
      <c r="F106" s="4">
        <v>43581</v>
      </c>
      <c r="G106" s="4">
        <v>43578</v>
      </c>
      <c r="H106" s="1" t="s">
        <v>44</v>
      </c>
    </row>
    <row r="107" spans="1:8" ht="12.75" outlineLevel="2">
      <c r="A107" s="1" t="s">
        <v>67</v>
      </c>
      <c r="B107" s="1" t="s">
        <v>68</v>
      </c>
      <c r="C107" s="3">
        <v>1978.6</v>
      </c>
      <c r="D107" s="1" t="s">
        <v>69</v>
      </c>
      <c r="E107" s="1" t="s">
        <v>37</v>
      </c>
      <c r="F107" s="4">
        <v>43613</v>
      </c>
      <c r="G107" s="4">
        <v>43608</v>
      </c>
      <c r="H107" s="1" t="s">
        <v>45</v>
      </c>
    </row>
    <row r="108" spans="1:8" ht="12.75" outlineLevel="2">
      <c r="A108" s="1" t="s">
        <v>67</v>
      </c>
      <c r="B108" s="1" t="s">
        <v>68</v>
      </c>
      <c r="C108" s="3">
        <v>2637.41</v>
      </c>
      <c r="D108" s="1" t="s">
        <v>69</v>
      </c>
      <c r="E108" s="1" t="s">
        <v>37</v>
      </c>
      <c r="F108" s="4">
        <v>43644</v>
      </c>
      <c r="G108" s="4">
        <v>43640</v>
      </c>
      <c r="H108" s="1" t="s">
        <v>46</v>
      </c>
    </row>
    <row r="109" spans="1:8" ht="12.75" outlineLevel="2">
      <c r="A109" s="1" t="s">
        <v>67</v>
      </c>
      <c r="B109" s="1" t="s">
        <v>68</v>
      </c>
      <c r="C109" s="3">
        <v>1703</v>
      </c>
      <c r="D109" s="1" t="s">
        <v>69</v>
      </c>
      <c r="E109" s="1" t="s">
        <v>37</v>
      </c>
      <c r="F109" s="4">
        <v>43672</v>
      </c>
      <c r="G109" s="4">
        <v>43668</v>
      </c>
      <c r="H109" s="1" t="s">
        <v>47</v>
      </c>
    </row>
    <row r="110" spans="1:8" ht="12.75" outlineLevel="2">
      <c r="A110" s="1" t="s">
        <v>67</v>
      </c>
      <c r="B110" s="1" t="s">
        <v>68</v>
      </c>
      <c r="C110" s="3">
        <v>1363.7</v>
      </c>
      <c r="D110" s="1" t="s">
        <v>69</v>
      </c>
      <c r="E110" s="1" t="s">
        <v>37</v>
      </c>
      <c r="F110" s="4">
        <v>43705</v>
      </c>
      <c r="G110" s="4">
        <v>43699</v>
      </c>
      <c r="H110" s="1" t="s">
        <v>48</v>
      </c>
    </row>
    <row r="111" spans="1:8" ht="12.75" outlineLevel="2">
      <c r="A111" s="1" t="s">
        <v>67</v>
      </c>
      <c r="B111" s="1" t="s">
        <v>68</v>
      </c>
      <c r="C111" s="3">
        <v>1363.71</v>
      </c>
      <c r="D111" s="1" t="s">
        <v>69</v>
      </c>
      <c r="E111" s="1" t="s">
        <v>37</v>
      </c>
      <c r="F111" s="4">
        <v>43735</v>
      </c>
      <c r="G111" s="4">
        <v>43731</v>
      </c>
      <c r="H111" s="1" t="s">
        <v>49</v>
      </c>
    </row>
    <row r="112" spans="1:8" ht="12.75" outlineLevel="2">
      <c r="A112" s="1" t="s">
        <v>67</v>
      </c>
      <c r="B112" s="1" t="s">
        <v>68</v>
      </c>
      <c r="C112" s="3">
        <v>1363.7</v>
      </c>
      <c r="D112" s="1" t="s">
        <v>69</v>
      </c>
      <c r="E112" s="1" t="s">
        <v>37</v>
      </c>
      <c r="F112" s="4">
        <v>43766</v>
      </c>
      <c r="G112" s="4">
        <v>43761</v>
      </c>
      <c r="H112" s="1" t="s">
        <v>38</v>
      </c>
    </row>
    <row r="113" spans="1:8" ht="12.75" outlineLevel="2">
      <c r="A113" s="1" t="s">
        <v>67</v>
      </c>
      <c r="B113" s="1" t="s">
        <v>68</v>
      </c>
      <c r="C113" s="3">
        <v>1363.7</v>
      </c>
      <c r="D113" s="1" t="s">
        <v>69</v>
      </c>
      <c r="E113" s="1" t="s">
        <v>37</v>
      </c>
      <c r="F113" s="4">
        <v>43797</v>
      </c>
      <c r="G113" s="4">
        <v>43791</v>
      </c>
      <c r="H113" s="1" t="s">
        <v>39</v>
      </c>
    </row>
    <row r="114" spans="1:8" ht="12.75" outlineLevel="2">
      <c r="A114" s="1" t="s">
        <v>67</v>
      </c>
      <c r="B114" s="1" t="s">
        <v>68</v>
      </c>
      <c r="C114" s="3">
        <v>1663.7</v>
      </c>
      <c r="D114" s="1" t="s">
        <v>69</v>
      </c>
      <c r="E114" s="1" t="s">
        <v>37</v>
      </c>
      <c r="F114" s="4">
        <v>43819</v>
      </c>
      <c r="G114" s="4">
        <v>43816</v>
      </c>
      <c r="H114" s="1" t="s">
        <v>40</v>
      </c>
    </row>
    <row r="115" spans="1:8" ht="12.75" outlineLevel="2">
      <c r="A115" s="1" t="s">
        <v>67</v>
      </c>
      <c r="B115" s="1" t="s">
        <v>68</v>
      </c>
      <c r="C115" s="3">
        <v>3011.34</v>
      </c>
      <c r="D115" s="1" t="s">
        <v>69</v>
      </c>
      <c r="E115" s="1" t="s">
        <v>37</v>
      </c>
      <c r="F115" s="4">
        <v>43858</v>
      </c>
      <c r="G115" s="4">
        <v>43853</v>
      </c>
      <c r="H115" s="1" t="s">
        <v>41</v>
      </c>
    </row>
    <row r="116" spans="1:8" ht="12.75" outlineLevel="2">
      <c r="A116" s="1" t="s">
        <v>67</v>
      </c>
      <c r="B116" s="1" t="s">
        <v>68</v>
      </c>
      <c r="C116" s="3">
        <v>3011.34</v>
      </c>
      <c r="D116" s="1" t="s">
        <v>69</v>
      </c>
      <c r="E116" s="1" t="s">
        <v>37</v>
      </c>
      <c r="F116" s="4">
        <v>43889</v>
      </c>
      <c r="G116" s="4">
        <v>43885</v>
      </c>
      <c r="H116" s="1" t="s">
        <v>42</v>
      </c>
    </row>
    <row r="117" spans="1:8" ht="12.75" outlineLevel="2">
      <c r="A117" s="1" t="s">
        <v>67</v>
      </c>
      <c r="B117" s="1" t="s">
        <v>68</v>
      </c>
      <c r="C117" s="3">
        <v>3011.35</v>
      </c>
      <c r="D117" s="1" t="s">
        <v>69</v>
      </c>
      <c r="E117" s="1" t="s">
        <v>37</v>
      </c>
      <c r="F117" s="4">
        <v>43917</v>
      </c>
      <c r="G117" s="4">
        <v>43913</v>
      </c>
      <c r="H117" s="1" t="s">
        <v>43</v>
      </c>
    </row>
    <row r="118" spans="1:8" ht="12.75" outlineLevel="1">
      <c r="A118" s="13" t="s">
        <v>257</v>
      </c>
      <c r="B118" s="5" t="s">
        <v>68</v>
      </c>
      <c r="C118" s="6">
        <v>34195.29</v>
      </c>
      <c r="D118" s="5"/>
      <c r="E118" s="5"/>
      <c r="F118" s="7"/>
      <c r="G118" s="7"/>
      <c r="H118" s="5"/>
    </row>
    <row r="119" spans="1:8" ht="12.75" outlineLevel="2">
      <c r="A119" s="1" t="s">
        <v>70</v>
      </c>
      <c r="B119" s="1" t="s">
        <v>71</v>
      </c>
      <c r="C119" s="3">
        <v>465.21</v>
      </c>
      <c r="D119" s="1" t="s">
        <v>72</v>
      </c>
      <c r="E119" s="1" t="s">
        <v>37</v>
      </c>
      <c r="F119" s="4">
        <v>43581</v>
      </c>
      <c r="G119" s="4">
        <v>43578</v>
      </c>
      <c r="H119" s="1" t="s">
        <v>44</v>
      </c>
    </row>
    <row r="120" spans="1:8" ht="12.75" outlineLevel="2">
      <c r="A120" s="1" t="s">
        <v>70</v>
      </c>
      <c r="B120" s="1" t="s">
        <v>71</v>
      </c>
      <c r="C120" s="3">
        <v>465.21</v>
      </c>
      <c r="D120" s="1" t="s">
        <v>72</v>
      </c>
      <c r="E120" s="1" t="s">
        <v>37</v>
      </c>
      <c r="F120" s="4">
        <v>43613</v>
      </c>
      <c r="G120" s="4">
        <v>43608</v>
      </c>
      <c r="H120" s="1" t="s">
        <v>45</v>
      </c>
    </row>
    <row r="121" spans="1:8" ht="12.75" outlineLevel="2">
      <c r="A121" s="1" t="s">
        <v>70</v>
      </c>
      <c r="B121" s="1" t="s">
        <v>71</v>
      </c>
      <c r="C121" s="3">
        <v>583.33</v>
      </c>
      <c r="D121" s="1" t="s">
        <v>72</v>
      </c>
      <c r="E121" s="1" t="s">
        <v>37</v>
      </c>
      <c r="F121" s="4">
        <v>43644</v>
      </c>
      <c r="G121" s="4">
        <v>43640</v>
      </c>
      <c r="H121" s="1" t="s">
        <v>46</v>
      </c>
    </row>
    <row r="122" spans="1:8" ht="12.75" outlineLevel="2">
      <c r="A122" s="1" t="s">
        <v>70</v>
      </c>
      <c r="B122" s="1" t="s">
        <v>71</v>
      </c>
      <c r="C122" s="3">
        <v>583.33</v>
      </c>
      <c r="D122" s="1" t="s">
        <v>72</v>
      </c>
      <c r="E122" s="1" t="s">
        <v>37</v>
      </c>
      <c r="F122" s="4">
        <v>43672</v>
      </c>
      <c r="G122" s="4">
        <v>43668</v>
      </c>
      <c r="H122" s="1" t="s">
        <v>47</v>
      </c>
    </row>
    <row r="123" spans="1:8" ht="12.75" outlineLevel="2">
      <c r="A123" s="1" t="s">
        <v>70</v>
      </c>
      <c r="B123" s="1" t="s">
        <v>71</v>
      </c>
      <c r="C123" s="3">
        <v>-2097.08</v>
      </c>
      <c r="D123" s="1" t="s">
        <v>72</v>
      </c>
      <c r="E123" s="1" t="s">
        <v>37</v>
      </c>
      <c r="F123" s="4">
        <v>43705</v>
      </c>
      <c r="G123" s="4">
        <v>43699</v>
      </c>
      <c r="H123" s="1" t="s">
        <v>48</v>
      </c>
    </row>
    <row r="124" spans="1:8" ht="12.75" outlineLevel="2">
      <c r="A124" s="1" t="s">
        <v>70</v>
      </c>
      <c r="B124" s="1" t="s">
        <v>71</v>
      </c>
      <c r="C124" s="3">
        <v>789.4</v>
      </c>
      <c r="D124" s="1" t="s">
        <v>72</v>
      </c>
      <c r="E124" s="1" t="s">
        <v>37</v>
      </c>
      <c r="F124" s="4">
        <v>43581</v>
      </c>
      <c r="G124" s="4">
        <v>43578</v>
      </c>
      <c r="H124" s="1" t="s">
        <v>44</v>
      </c>
    </row>
    <row r="125" spans="1:8" ht="12.75" outlineLevel="2">
      <c r="A125" s="1" t="s">
        <v>70</v>
      </c>
      <c r="B125" s="1" t="s">
        <v>71</v>
      </c>
      <c r="C125" s="3">
        <v>791.67</v>
      </c>
      <c r="D125" s="1" t="s">
        <v>72</v>
      </c>
      <c r="E125" s="1" t="s">
        <v>37</v>
      </c>
      <c r="F125" s="4">
        <v>43613</v>
      </c>
      <c r="G125" s="4">
        <v>43608</v>
      </c>
      <c r="H125" s="1" t="s">
        <v>45</v>
      </c>
    </row>
    <row r="126" spans="1:8" ht="12.75" outlineLevel="2">
      <c r="A126" s="1" t="s">
        <v>70</v>
      </c>
      <c r="B126" s="1" t="s">
        <v>71</v>
      </c>
      <c r="C126" s="3">
        <v>791.67</v>
      </c>
      <c r="D126" s="1" t="s">
        <v>72</v>
      </c>
      <c r="E126" s="1" t="s">
        <v>37</v>
      </c>
      <c r="F126" s="4">
        <v>43644</v>
      </c>
      <c r="G126" s="4">
        <v>43640</v>
      </c>
      <c r="H126" s="1" t="s">
        <v>46</v>
      </c>
    </row>
    <row r="127" spans="1:8" ht="12.75" outlineLevel="2">
      <c r="A127" s="1" t="s">
        <v>70</v>
      </c>
      <c r="B127" s="1" t="s">
        <v>71</v>
      </c>
      <c r="C127" s="3">
        <v>-847.74</v>
      </c>
      <c r="D127" s="1" t="s">
        <v>72</v>
      </c>
      <c r="E127" s="1" t="s">
        <v>37</v>
      </c>
      <c r="F127" s="4">
        <v>43672</v>
      </c>
      <c r="G127" s="4">
        <v>43668</v>
      </c>
      <c r="H127" s="1" t="s">
        <v>47</v>
      </c>
    </row>
    <row r="128" spans="1:8" ht="12.75" outlineLevel="2">
      <c r="A128" s="1" t="s">
        <v>70</v>
      </c>
      <c r="B128" s="1" t="s">
        <v>71</v>
      </c>
      <c r="C128" s="3">
        <v>400</v>
      </c>
      <c r="D128" s="1" t="s">
        <v>72</v>
      </c>
      <c r="E128" s="1" t="s">
        <v>37</v>
      </c>
      <c r="F128" s="4">
        <v>43705</v>
      </c>
      <c r="G128" s="4">
        <v>43699</v>
      </c>
      <c r="H128" s="1" t="s">
        <v>48</v>
      </c>
    </row>
    <row r="129" spans="1:8" ht="12.75" outlineLevel="2">
      <c r="A129" s="1" t="s">
        <v>70</v>
      </c>
      <c r="B129" s="1" t="s">
        <v>71</v>
      </c>
      <c r="C129" s="3">
        <v>400</v>
      </c>
      <c r="D129" s="1" t="s">
        <v>72</v>
      </c>
      <c r="E129" s="1" t="s">
        <v>37</v>
      </c>
      <c r="F129" s="4">
        <v>43735</v>
      </c>
      <c r="G129" s="4">
        <v>43731</v>
      </c>
      <c r="H129" s="1" t="s">
        <v>49</v>
      </c>
    </row>
    <row r="130" spans="1:8" ht="12.75" outlineLevel="2">
      <c r="A130" s="1" t="s">
        <v>70</v>
      </c>
      <c r="B130" s="1" t="s">
        <v>71</v>
      </c>
      <c r="C130" s="3">
        <v>400</v>
      </c>
      <c r="D130" s="1" t="s">
        <v>72</v>
      </c>
      <c r="E130" s="1" t="s">
        <v>37</v>
      </c>
      <c r="F130" s="4">
        <v>43766</v>
      </c>
      <c r="G130" s="4">
        <v>43761</v>
      </c>
      <c r="H130" s="1" t="s">
        <v>38</v>
      </c>
    </row>
    <row r="131" spans="1:8" ht="12.75" outlineLevel="2">
      <c r="A131" s="1" t="s">
        <v>70</v>
      </c>
      <c r="B131" s="1" t="s">
        <v>71</v>
      </c>
      <c r="C131" s="3">
        <v>400</v>
      </c>
      <c r="D131" s="1" t="s">
        <v>72</v>
      </c>
      <c r="E131" s="1" t="s">
        <v>37</v>
      </c>
      <c r="F131" s="4">
        <v>43797</v>
      </c>
      <c r="G131" s="4">
        <v>43791</v>
      </c>
      <c r="H131" s="1" t="s">
        <v>39</v>
      </c>
    </row>
    <row r="132" spans="1:8" ht="12.75" outlineLevel="2">
      <c r="A132" s="1" t="s">
        <v>70</v>
      </c>
      <c r="B132" s="1" t="s">
        <v>71</v>
      </c>
      <c r="C132" s="3">
        <v>400</v>
      </c>
      <c r="D132" s="1" t="s">
        <v>72</v>
      </c>
      <c r="E132" s="1" t="s">
        <v>37</v>
      </c>
      <c r="F132" s="4">
        <v>43819</v>
      </c>
      <c r="G132" s="4">
        <v>43816</v>
      </c>
      <c r="H132" s="1" t="s">
        <v>40</v>
      </c>
    </row>
    <row r="133" spans="1:8" ht="12.75" outlineLevel="2">
      <c r="A133" s="1" t="s">
        <v>70</v>
      </c>
      <c r="B133" s="1" t="s">
        <v>71</v>
      </c>
      <c r="C133" s="3">
        <v>816.67</v>
      </c>
      <c r="D133" s="1" t="s">
        <v>72</v>
      </c>
      <c r="E133" s="1" t="s">
        <v>37</v>
      </c>
      <c r="F133" s="4">
        <v>43858</v>
      </c>
      <c r="G133" s="4">
        <v>43853</v>
      </c>
      <c r="H133" s="1" t="s">
        <v>41</v>
      </c>
    </row>
    <row r="134" spans="1:8" ht="12.75" outlineLevel="2">
      <c r="A134" s="1" t="s">
        <v>70</v>
      </c>
      <c r="B134" s="1" t="s">
        <v>71</v>
      </c>
      <c r="C134" s="3">
        <v>816.67</v>
      </c>
      <c r="D134" s="1" t="s">
        <v>72</v>
      </c>
      <c r="E134" s="1" t="s">
        <v>37</v>
      </c>
      <c r="F134" s="4">
        <v>43889</v>
      </c>
      <c r="G134" s="4">
        <v>43885</v>
      </c>
      <c r="H134" s="1" t="s">
        <v>42</v>
      </c>
    </row>
    <row r="135" spans="1:8" ht="12.75" outlineLevel="2">
      <c r="A135" s="1" t="s">
        <v>70</v>
      </c>
      <c r="B135" s="1" t="s">
        <v>71</v>
      </c>
      <c r="C135" s="3">
        <v>1148.81</v>
      </c>
      <c r="D135" s="1" t="s">
        <v>72</v>
      </c>
      <c r="E135" s="1" t="s">
        <v>37</v>
      </c>
      <c r="F135" s="4">
        <v>43917</v>
      </c>
      <c r="G135" s="4">
        <v>43913</v>
      </c>
      <c r="H135" s="1" t="s">
        <v>43</v>
      </c>
    </row>
    <row r="136" spans="1:8" ht="12.75" outlineLevel="1">
      <c r="A136" s="13" t="s">
        <v>256</v>
      </c>
      <c r="B136" s="5" t="s">
        <v>71</v>
      </c>
      <c r="C136" s="6">
        <v>6307.15</v>
      </c>
      <c r="D136" s="5"/>
      <c r="E136" s="5"/>
      <c r="F136" s="7"/>
      <c r="G136" s="7"/>
      <c r="H136" s="5"/>
    </row>
    <row r="137" spans="1:8" ht="12.75" outlineLevel="2">
      <c r="A137" s="1" t="s">
        <v>73</v>
      </c>
      <c r="B137" s="1" t="s">
        <v>74</v>
      </c>
      <c r="C137" s="3">
        <v>350.56</v>
      </c>
      <c r="D137" s="1" t="s">
        <v>75</v>
      </c>
      <c r="E137" s="1" t="s">
        <v>76</v>
      </c>
      <c r="F137" s="4">
        <v>43756</v>
      </c>
      <c r="G137" s="4">
        <v>43756</v>
      </c>
      <c r="H137" s="1" t="s">
        <v>77</v>
      </c>
    </row>
    <row r="138" spans="1:8" ht="12.75" outlineLevel="1">
      <c r="A138" s="13" t="s">
        <v>260</v>
      </c>
      <c r="B138" s="5" t="s">
        <v>74</v>
      </c>
      <c r="C138" s="6">
        <v>350.56</v>
      </c>
      <c r="D138" s="5"/>
      <c r="E138" s="5"/>
      <c r="F138" s="7"/>
      <c r="G138" s="7"/>
      <c r="H138" s="5"/>
    </row>
    <row r="139" spans="1:8" ht="12.75" outlineLevel="2">
      <c r="A139" s="1" t="s">
        <v>78</v>
      </c>
      <c r="B139" s="1" t="s">
        <v>79</v>
      </c>
      <c r="C139" s="3">
        <v>15.7</v>
      </c>
      <c r="D139" s="1" t="s">
        <v>80</v>
      </c>
      <c r="E139" s="1" t="s">
        <v>81</v>
      </c>
      <c r="F139" s="4">
        <v>43587</v>
      </c>
      <c r="G139" s="4">
        <v>43586</v>
      </c>
      <c r="H139" s="1" t="s">
        <v>82</v>
      </c>
    </row>
    <row r="140" spans="1:8" ht="12.75" outlineLevel="2">
      <c r="A140" s="1" t="s">
        <v>78</v>
      </c>
      <c r="B140" s="1" t="s">
        <v>79</v>
      </c>
      <c r="C140" s="3">
        <v>146.12</v>
      </c>
      <c r="D140" s="1" t="s">
        <v>80</v>
      </c>
      <c r="E140" s="1" t="s">
        <v>83</v>
      </c>
      <c r="F140" s="4">
        <v>43767</v>
      </c>
      <c r="G140" s="4">
        <v>43766</v>
      </c>
      <c r="H140" s="1" t="s">
        <v>84</v>
      </c>
    </row>
    <row r="141" spans="1:8" ht="12.75" outlineLevel="2">
      <c r="A141" s="1" t="s">
        <v>78</v>
      </c>
      <c r="B141" s="1" t="s">
        <v>79</v>
      </c>
      <c r="C141" s="3">
        <v>274.1</v>
      </c>
      <c r="D141" s="1" t="s">
        <v>80</v>
      </c>
      <c r="E141" s="1" t="s">
        <v>85</v>
      </c>
      <c r="F141" s="4">
        <v>43900</v>
      </c>
      <c r="G141" s="4">
        <v>43899</v>
      </c>
      <c r="H141" s="1" t="s">
        <v>86</v>
      </c>
    </row>
    <row r="142" spans="1:8" ht="12.75" outlineLevel="1">
      <c r="A142" s="13" t="s">
        <v>261</v>
      </c>
      <c r="B142" s="5" t="s">
        <v>79</v>
      </c>
      <c r="C142" s="6">
        <v>435.92</v>
      </c>
      <c r="D142" s="5"/>
      <c r="E142" s="5"/>
      <c r="F142" s="7"/>
      <c r="G142" s="7"/>
      <c r="H142" s="5"/>
    </row>
    <row r="143" spans="1:8" ht="12.75" outlineLevel="2">
      <c r="A143" s="1" t="s">
        <v>87</v>
      </c>
      <c r="B143" s="1" t="s">
        <v>88</v>
      </c>
      <c r="C143" s="3">
        <v>726.77</v>
      </c>
      <c r="D143" s="1" t="s">
        <v>89</v>
      </c>
      <c r="E143" s="1" t="s">
        <v>90</v>
      </c>
      <c r="F143" s="4">
        <v>43735</v>
      </c>
      <c r="G143" s="4">
        <v>43734</v>
      </c>
      <c r="H143" s="1" t="s">
        <v>91</v>
      </c>
    </row>
    <row r="144" spans="1:8" ht="12.75" outlineLevel="2">
      <c r="A144" s="1" t="s">
        <v>87</v>
      </c>
      <c r="B144" s="1" t="s">
        <v>88</v>
      </c>
      <c r="C144" s="3">
        <v>322.26</v>
      </c>
      <c r="D144" s="1" t="s">
        <v>89</v>
      </c>
      <c r="E144" s="1" t="s">
        <v>92</v>
      </c>
      <c r="F144" s="4">
        <v>43742</v>
      </c>
      <c r="G144" s="4">
        <v>43741</v>
      </c>
      <c r="H144" s="1" t="s">
        <v>93</v>
      </c>
    </row>
    <row r="145" spans="1:8" ht="12.75" outlineLevel="2">
      <c r="A145" s="1" t="s">
        <v>87</v>
      </c>
      <c r="B145" s="1" t="s">
        <v>88</v>
      </c>
      <c r="C145" s="3">
        <v>97.48</v>
      </c>
      <c r="D145" s="1" t="s">
        <v>89</v>
      </c>
      <c r="E145" s="1" t="s">
        <v>94</v>
      </c>
      <c r="F145" s="4">
        <v>43742</v>
      </c>
      <c r="G145" s="4">
        <v>43741</v>
      </c>
      <c r="H145" s="1" t="s">
        <v>93</v>
      </c>
    </row>
    <row r="146" spans="1:8" ht="12.75" outlineLevel="2">
      <c r="A146" s="1" t="s">
        <v>87</v>
      </c>
      <c r="B146" s="1" t="s">
        <v>88</v>
      </c>
      <c r="C146" s="3">
        <v>734.52</v>
      </c>
      <c r="D146" s="1" t="s">
        <v>89</v>
      </c>
      <c r="E146" s="1" t="s">
        <v>95</v>
      </c>
      <c r="F146" s="4">
        <v>43768</v>
      </c>
      <c r="G146" s="4">
        <v>43767</v>
      </c>
      <c r="H146" s="1" t="s">
        <v>96</v>
      </c>
    </row>
    <row r="147" spans="1:8" ht="12.75" outlineLevel="2">
      <c r="A147" s="1" t="s">
        <v>87</v>
      </c>
      <c r="B147" s="1" t="s">
        <v>88</v>
      </c>
      <c r="C147" s="3">
        <v>723.97</v>
      </c>
      <c r="D147" s="1" t="s">
        <v>89</v>
      </c>
      <c r="E147" s="1" t="s">
        <v>97</v>
      </c>
      <c r="F147" s="4">
        <v>43788</v>
      </c>
      <c r="G147" s="4">
        <v>43787</v>
      </c>
      <c r="H147" s="1" t="s">
        <v>91</v>
      </c>
    </row>
    <row r="148" spans="1:8" ht="12.75" outlineLevel="2">
      <c r="A148" s="1" t="s">
        <v>87</v>
      </c>
      <c r="B148" s="1" t="s">
        <v>88</v>
      </c>
      <c r="C148" s="3">
        <v>286.65</v>
      </c>
      <c r="D148" s="1" t="s">
        <v>89</v>
      </c>
      <c r="E148" s="1" t="s">
        <v>98</v>
      </c>
      <c r="F148" s="4">
        <v>43795</v>
      </c>
      <c r="G148" s="4">
        <v>43794</v>
      </c>
      <c r="H148" s="1" t="s">
        <v>91</v>
      </c>
    </row>
    <row r="149" spans="1:8" ht="12.75" outlineLevel="2">
      <c r="A149" s="1" t="s">
        <v>87</v>
      </c>
      <c r="B149" s="1" t="s">
        <v>88</v>
      </c>
      <c r="C149" s="3">
        <v>223.78</v>
      </c>
      <c r="D149" s="1" t="s">
        <v>89</v>
      </c>
      <c r="E149" s="1" t="s">
        <v>98</v>
      </c>
      <c r="F149" s="4">
        <v>43795</v>
      </c>
      <c r="G149" s="4">
        <v>43794</v>
      </c>
      <c r="H149" s="1" t="s">
        <v>91</v>
      </c>
    </row>
    <row r="150" spans="1:8" ht="12.75" outlineLevel="2">
      <c r="A150" s="1" t="s">
        <v>87</v>
      </c>
      <c r="B150" s="1" t="s">
        <v>88</v>
      </c>
      <c r="C150" s="3">
        <v>907.53</v>
      </c>
      <c r="D150" s="1" t="s">
        <v>89</v>
      </c>
      <c r="E150" s="1" t="s">
        <v>99</v>
      </c>
      <c r="F150" s="4">
        <v>43808</v>
      </c>
      <c r="G150" s="4">
        <v>43805</v>
      </c>
      <c r="H150" s="1" t="s">
        <v>91</v>
      </c>
    </row>
    <row r="151" spans="1:8" ht="12.75" outlineLevel="2">
      <c r="A151" s="1" t="s">
        <v>87</v>
      </c>
      <c r="B151" s="1" t="s">
        <v>88</v>
      </c>
      <c r="C151" s="3">
        <v>448.69</v>
      </c>
      <c r="D151" s="1" t="s">
        <v>89</v>
      </c>
      <c r="E151" s="1" t="s">
        <v>100</v>
      </c>
      <c r="F151" s="4">
        <v>43810</v>
      </c>
      <c r="G151" s="4">
        <v>43809</v>
      </c>
      <c r="H151" s="1" t="s">
        <v>101</v>
      </c>
    </row>
    <row r="152" spans="1:8" ht="12.75" outlineLevel="2">
      <c r="A152" s="1" t="s">
        <v>87</v>
      </c>
      <c r="B152" s="1" t="s">
        <v>88</v>
      </c>
      <c r="C152" s="3">
        <v>93.59</v>
      </c>
      <c r="D152" s="1" t="s">
        <v>89</v>
      </c>
      <c r="E152" s="1" t="s">
        <v>102</v>
      </c>
      <c r="F152" s="4">
        <v>43556</v>
      </c>
      <c r="G152" s="4">
        <v>43553</v>
      </c>
      <c r="H152" s="1" t="s">
        <v>103</v>
      </c>
    </row>
    <row r="153" spans="1:8" ht="12.75" outlineLevel="2">
      <c r="A153" s="1" t="s">
        <v>87</v>
      </c>
      <c r="B153" s="1" t="s">
        <v>88</v>
      </c>
      <c r="C153" s="3">
        <v>1108.76</v>
      </c>
      <c r="D153" s="1" t="s">
        <v>89</v>
      </c>
      <c r="E153" s="1" t="s">
        <v>104</v>
      </c>
      <c r="F153" s="4">
        <v>43685</v>
      </c>
      <c r="G153" s="4">
        <v>43684</v>
      </c>
      <c r="H153" s="1" t="s">
        <v>105</v>
      </c>
    </row>
    <row r="154" spans="1:8" ht="12.75" outlineLevel="2">
      <c r="A154" s="1" t="s">
        <v>87</v>
      </c>
      <c r="B154" s="1" t="s">
        <v>88</v>
      </c>
      <c r="C154" s="3">
        <v>1108.76</v>
      </c>
      <c r="D154" s="1" t="s">
        <v>89</v>
      </c>
      <c r="E154" s="1" t="s">
        <v>106</v>
      </c>
      <c r="F154" s="4">
        <v>43685</v>
      </c>
      <c r="G154" s="4">
        <v>43684</v>
      </c>
      <c r="H154" s="1" t="s">
        <v>105</v>
      </c>
    </row>
    <row r="155" spans="1:8" ht="12.75" outlineLevel="2">
      <c r="A155" s="1" t="s">
        <v>87</v>
      </c>
      <c r="B155" s="1" t="s">
        <v>88</v>
      </c>
      <c r="C155" s="3">
        <v>230.54</v>
      </c>
      <c r="D155" s="1" t="s">
        <v>89</v>
      </c>
      <c r="E155" s="1" t="s">
        <v>107</v>
      </c>
      <c r="F155" s="4">
        <v>43803</v>
      </c>
      <c r="G155" s="4">
        <v>43802</v>
      </c>
      <c r="H155" s="1" t="s">
        <v>108</v>
      </c>
    </row>
    <row r="156" spans="1:8" ht="12.75" outlineLevel="2">
      <c r="A156" s="1" t="s">
        <v>87</v>
      </c>
      <c r="B156" s="1" t="s">
        <v>88</v>
      </c>
      <c r="C156" s="3">
        <v>348.22</v>
      </c>
      <c r="D156" s="1" t="s">
        <v>89</v>
      </c>
      <c r="E156" s="1" t="s">
        <v>109</v>
      </c>
      <c r="F156" s="4">
        <v>43803</v>
      </c>
      <c r="G156" s="4">
        <v>43802</v>
      </c>
      <c r="H156" s="1" t="s">
        <v>108</v>
      </c>
    </row>
    <row r="157" spans="1:8" ht="12.75" outlineLevel="2">
      <c r="A157" s="1" t="s">
        <v>87</v>
      </c>
      <c r="B157" s="1" t="s">
        <v>88</v>
      </c>
      <c r="C157" s="3">
        <v>194.13</v>
      </c>
      <c r="D157" s="1" t="s">
        <v>89</v>
      </c>
      <c r="E157" s="1" t="s">
        <v>110</v>
      </c>
      <c r="F157" s="4">
        <v>43803</v>
      </c>
      <c r="G157" s="4">
        <v>43802</v>
      </c>
      <c r="H157" s="1" t="s">
        <v>108</v>
      </c>
    </row>
    <row r="158" spans="1:8" ht="12.75" outlineLevel="1">
      <c r="A158" s="13" t="s">
        <v>261</v>
      </c>
      <c r="B158" s="5" t="s">
        <v>88</v>
      </c>
      <c r="C158" s="6">
        <v>7555.65</v>
      </c>
      <c r="D158" s="5"/>
      <c r="E158" s="5"/>
      <c r="F158" s="7"/>
      <c r="G158" s="7"/>
      <c r="H158" s="5"/>
    </row>
    <row r="159" spans="1:8" ht="12.75" outlineLevel="2">
      <c r="A159" s="1" t="s">
        <v>111</v>
      </c>
      <c r="B159" s="1" t="s">
        <v>112</v>
      </c>
      <c r="C159" s="3">
        <v>594.01</v>
      </c>
      <c r="D159" s="1" t="s">
        <v>89</v>
      </c>
      <c r="E159" s="1" t="s">
        <v>113</v>
      </c>
      <c r="F159" s="4">
        <v>43847</v>
      </c>
      <c r="G159" s="4">
        <v>43768</v>
      </c>
      <c r="H159" s="1" t="s">
        <v>114</v>
      </c>
    </row>
    <row r="160" spans="1:8" ht="12.75" outlineLevel="2">
      <c r="A160" s="1" t="s">
        <v>111</v>
      </c>
      <c r="B160" s="1" t="s">
        <v>112</v>
      </c>
      <c r="C160" s="3">
        <v>541.87</v>
      </c>
      <c r="D160" s="1" t="s">
        <v>89</v>
      </c>
      <c r="E160" s="1" t="s">
        <v>115</v>
      </c>
      <c r="F160" s="4">
        <v>43847</v>
      </c>
      <c r="G160" s="4">
        <v>43769</v>
      </c>
      <c r="H160" s="1" t="s">
        <v>114</v>
      </c>
    </row>
    <row r="161" spans="1:8" ht="12.75" outlineLevel="2">
      <c r="A161" s="1" t="s">
        <v>111</v>
      </c>
      <c r="B161" s="1" t="s">
        <v>112</v>
      </c>
      <c r="C161" s="3">
        <v>721</v>
      </c>
      <c r="D161" s="1" t="s">
        <v>89</v>
      </c>
      <c r="E161" s="1" t="s">
        <v>116</v>
      </c>
      <c r="F161" s="4">
        <v>43854</v>
      </c>
      <c r="G161" s="4">
        <v>43577</v>
      </c>
      <c r="H161" s="1" t="s">
        <v>117</v>
      </c>
    </row>
    <row r="162" spans="1:8" ht="12.75" outlineLevel="2">
      <c r="A162" s="1" t="s">
        <v>111</v>
      </c>
      <c r="B162" s="1" t="s">
        <v>112</v>
      </c>
      <c r="C162" s="3">
        <v>-721</v>
      </c>
      <c r="D162" s="1" t="s">
        <v>89</v>
      </c>
      <c r="E162" s="1" t="s">
        <v>116</v>
      </c>
      <c r="F162" s="4">
        <v>43854</v>
      </c>
      <c r="G162" s="4">
        <v>43577</v>
      </c>
      <c r="H162" s="1" t="s">
        <v>117</v>
      </c>
    </row>
    <row r="163" spans="1:8" ht="12.75" outlineLevel="2">
      <c r="A163" s="1" t="s">
        <v>111</v>
      </c>
      <c r="B163" s="1" t="s">
        <v>112</v>
      </c>
      <c r="C163" s="3">
        <v>3013.78</v>
      </c>
      <c r="D163" s="1" t="s">
        <v>89</v>
      </c>
      <c r="E163" s="1" t="s">
        <v>118</v>
      </c>
      <c r="F163" s="4">
        <v>43868</v>
      </c>
      <c r="G163" s="4">
        <v>43850</v>
      </c>
      <c r="H163" s="1" t="s">
        <v>119</v>
      </c>
    </row>
    <row r="164" spans="1:8" ht="12.75" outlineLevel="2">
      <c r="A164" s="1" t="s">
        <v>111</v>
      </c>
      <c r="B164" s="1" t="s">
        <v>112</v>
      </c>
      <c r="C164" s="3">
        <v>2643.34</v>
      </c>
      <c r="D164" s="1" t="s">
        <v>89</v>
      </c>
      <c r="E164" s="1" t="s">
        <v>120</v>
      </c>
      <c r="F164" s="4">
        <v>43879</v>
      </c>
      <c r="G164" s="4">
        <v>43867</v>
      </c>
      <c r="H164" s="1" t="s">
        <v>121</v>
      </c>
    </row>
    <row r="165" spans="1:8" ht="12.75" outlineLevel="2">
      <c r="A165" s="1" t="s">
        <v>111</v>
      </c>
      <c r="B165" s="1" t="s">
        <v>112</v>
      </c>
      <c r="C165" s="3">
        <v>485.81</v>
      </c>
      <c r="D165" s="1" t="s">
        <v>89</v>
      </c>
      <c r="E165" s="1" t="s">
        <v>122</v>
      </c>
      <c r="F165" s="4">
        <v>43910</v>
      </c>
      <c r="G165" s="4">
        <v>43886</v>
      </c>
      <c r="H165" s="1" t="s">
        <v>123</v>
      </c>
    </row>
    <row r="166" spans="1:8" ht="12.75" outlineLevel="2">
      <c r="A166" s="1" t="s">
        <v>111</v>
      </c>
      <c r="B166" s="1" t="s">
        <v>112</v>
      </c>
      <c r="C166" s="3">
        <v>278.6</v>
      </c>
      <c r="D166" s="1" t="s">
        <v>89</v>
      </c>
      <c r="E166" s="1" t="s">
        <v>124</v>
      </c>
      <c r="F166" s="4">
        <v>43910</v>
      </c>
      <c r="G166" s="4">
        <v>43882</v>
      </c>
      <c r="H166" s="1" t="s">
        <v>123</v>
      </c>
    </row>
    <row r="167" spans="1:8" ht="12.75" outlineLevel="2">
      <c r="A167" s="1" t="s">
        <v>111</v>
      </c>
      <c r="B167" s="1" t="s">
        <v>112</v>
      </c>
      <c r="C167" s="3">
        <v>442.08</v>
      </c>
      <c r="D167" s="1" t="s">
        <v>89</v>
      </c>
      <c r="E167" s="1" t="s">
        <v>125</v>
      </c>
      <c r="F167" s="4">
        <v>43910</v>
      </c>
      <c r="G167" s="4">
        <v>43881</v>
      </c>
      <c r="H167" s="1" t="s">
        <v>123</v>
      </c>
    </row>
    <row r="168" spans="1:8" ht="12.75" outlineLevel="2">
      <c r="A168" s="1" t="s">
        <v>111</v>
      </c>
      <c r="B168" s="1" t="s">
        <v>112</v>
      </c>
      <c r="C168" s="3">
        <v>1390.61</v>
      </c>
      <c r="D168" s="1" t="s">
        <v>89</v>
      </c>
      <c r="E168" s="1" t="s">
        <v>126</v>
      </c>
      <c r="F168" s="4">
        <v>43910</v>
      </c>
      <c r="G168" s="4">
        <v>43901</v>
      </c>
      <c r="H168" s="1" t="s">
        <v>123</v>
      </c>
    </row>
    <row r="169" spans="1:8" ht="12.75" outlineLevel="2">
      <c r="A169" s="1" t="s">
        <v>111</v>
      </c>
      <c r="B169" s="1" t="s">
        <v>112</v>
      </c>
      <c r="C169" s="3">
        <v>4089.08</v>
      </c>
      <c r="D169" s="1" t="s">
        <v>89</v>
      </c>
      <c r="E169" s="1" t="s">
        <v>127</v>
      </c>
      <c r="F169" s="4">
        <v>43915</v>
      </c>
      <c r="G169" s="4">
        <v>43908</v>
      </c>
      <c r="H169" s="1" t="s">
        <v>128</v>
      </c>
    </row>
    <row r="170" spans="1:8" ht="12.75" outlineLevel="2">
      <c r="A170" s="1" t="s">
        <v>111</v>
      </c>
      <c r="B170" s="1" t="s">
        <v>112</v>
      </c>
      <c r="C170" s="3">
        <v>5003.13</v>
      </c>
      <c r="D170" s="1" t="s">
        <v>89</v>
      </c>
      <c r="E170" s="1" t="s">
        <v>129</v>
      </c>
      <c r="F170" s="4">
        <v>43921</v>
      </c>
      <c r="G170" s="4">
        <v>43915</v>
      </c>
      <c r="H170" s="1" t="s">
        <v>130</v>
      </c>
    </row>
    <row r="171" spans="1:8" ht="12.75" outlineLevel="2">
      <c r="A171" s="1" t="s">
        <v>111</v>
      </c>
      <c r="B171" s="1" t="s">
        <v>112</v>
      </c>
      <c r="C171" s="3">
        <v>1846.27</v>
      </c>
      <c r="D171" s="1" t="s">
        <v>13</v>
      </c>
      <c r="E171" s="1" t="s">
        <v>131</v>
      </c>
      <c r="F171" s="4">
        <v>43910</v>
      </c>
      <c r="G171" s="4">
        <v>43882</v>
      </c>
      <c r="H171" s="1" t="s">
        <v>123</v>
      </c>
    </row>
    <row r="172" spans="1:8" ht="12.75" outlineLevel="2">
      <c r="A172" s="1" t="s">
        <v>111</v>
      </c>
      <c r="B172" s="1" t="s">
        <v>112</v>
      </c>
      <c r="C172" s="3">
        <v>1496.72</v>
      </c>
      <c r="D172" s="1" t="s">
        <v>89</v>
      </c>
      <c r="E172" s="1" t="s">
        <v>132</v>
      </c>
      <c r="F172" s="4">
        <v>43815</v>
      </c>
      <c r="G172" s="4">
        <v>43698</v>
      </c>
      <c r="H172" s="1" t="s">
        <v>133</v>
      </c>
    </row>
    <row r="173" spans="1:8" ht="12.75" outlineLevel="2">
      <c r="A173" s="1" t="s">
        <v>111</v>
      </c>
      <c r="B173" s="1" t="s">
        <v>112</v>
      </c>
      <c r="C173" s="3">
        <v>270.93</v>
      </c>
      <c r="D173" s="1" t="s">
        <v>89</v>
      </c>
      <c r="E173" s="1" t="s">
        <v>134</v>
      </c>
      <c r="F173" s="4">
        <v>43847</v>
      </c>
      <c r="G173" s="4">
        <v>43773</v>
      </c>
      <c r="H173" s="1" t="s">
        <v>114</v>
      </c>
    </row>
    <row r="174" spans="1:8" ht="12.75" outlineLevel="2">
      <c r="A174" s="1" t="s">
        <v>111</v>
      </c>
      <c r="B174" s="1" t="s">
        <v>112</v>
      </c>
      <c r="C174" s="3">
        <v>479.83</v>
      </c>
      <c r="D174" s="1" t="s">
        <v>89</v>
      </c>
      <c r="E174" s="1" t="s">
        <v>135</v>
      </c>
      <c r="F174" s="4">
        <v>43847</v>
      </c>
      <c r="G174" s="4">
        <v>43767</v>
      </c>
      <c r="H174" s="1" t="s">
        <v>114</v>
      </c>
    </row>
    <row r="175" spans="1:8" ht="12.75" outlineLevel="2">
      <c r="A175" s="1" t="s">
        <v>111</v>
      </c>
      <c r="B175" s="1" t="s">
        <v>112</v>
      </c>
      <c r="C175" s="3">
        <v>405.25</v>
      </c>
      <c r="D175" s="1" t="s">
        <v>89</v>
      </c>
      <c r="E175" s="1" t="s">
        <v>136</v>
      </c>
      <c r="F175" s="4">
        <v>43847</v>
      </c>
      <c r="G175" s="4">
        <v>43759</v>
      </c>
      <c r="H175" s="1" t="s">
        <v>114</v>
      </c>
    </row>
    <row r="176" spans="1:8" ht="12.75" outlineLevel="2">
      <c r="A176" s="1" t="s">
        <v>111</v>
      </c>
      <c r="B176" s="1" t="s">
        <v>112</v>
      </c>
      <c r="C176" s="3">
        <v>50.15</v>
      </c>
      <c r="D176" s="1" t="s">
        <v>89</v>
      </c>
      <c r="E176" s="1" t="s">
        <v>137</v>
      </c>
      <c r="F176" s="4">
        <v>43556</v>
      </c>
      <c r="G176" s="4">
        <v>43553</v>
      </c>
      <c r="H176" s="1" t="s">
        <v>103</v>
      </c>
    </row>
    <row r="177" spans="1:8" ht="12.75" outlineLevel="2">
      <c r="A177" s="1" t="s">
        <v>111</v>
      </c>
      <c r="B177" s="1" t="s">
        <v>112</v>
      </c>
      <c r="C177" s="3">
        <v>1961.5</v>
      </c>
      <c r="D177" s="1" t="s">
        <v>89</v>
      </c>
      <c r="E177" s="1" t="s">
        <v>138</v>
      </c>
      <c r="F177" s="4">
        <v>43733</v>
      </c>
      <c r="G177" s="4">
        <v>43706</v>
      </c>
      <c r="H177" s="1" t="s">
        <v>139</v>
      </c>
    </row>
    <row r="178" spans="1:8" ht="12.75" outlineLevel="2">
      <c r="A178" s="1" t="s">
        <v>111</v>
      </c>
      <c r="B178" s="1" t="s">
        <v>112</v>
      </c>
      <c r="C178" s="3">
        <v>2118.95</v>
      </c>
      <c r="D178" s="1" t="s">
        <v>89</v>
      </c>
      <c r="E178" s="1" t="s">
        <v>140</v>
      </c>
      <c r="F178" s="4">
        <v>43756</v>
      </c>
      <c r="G178" s="4">
        <v>43703</v>
      </c>
      <c r="H178" s="1" t="s">
        <v>77</v>
      </c>
    </row>
    <row r="179" spans="1:8" ht="12.75" outlineLevel="2">
      <c r="A179" s="1" t="s">
        <v>111</v>
      </c>
      <c r="B179" s="1" t="s">
        <v>112</v>
      </c>
      <c r="C179" s="3">
        <v>371.53</v>
      </c>
      <c r="D179" s="1" t="s">
        <v>89</v>
      </c>
      <c r="E179" s="1" t="s">
        <v>141</v>
      </c>
      <c r="F179" s="4">
        <v>43803</v>
      </c>
      <c r="G179" s="4">
        <v>43671</v>
      </c>
      <c r="H179" s="1" t="s">
        <v>108</v>
      </c>
    </row>
    <row r="180" spans="1:8" ht="12.75" outlineLevel="2">
      <c r="A180" s="1" t="s">
        <v>111</v>
      </c>
      <c r="B180" s="1" t="s">
        <v>112</v>
      </c>
      <c r="C180" s="3">
        <v>81.8</v>
      </c>
      <c r="D180" s="1" t="s">
        <v>89</v>
      </c>
      <c r="E180" s="1" t="s">
        <v>142</v>
      </c>
      <c r="F180" s="4">
        <v>43557</v>
      </c>
      <c r="G180" s="4">
        <v>43556</v>
      </c>
      <c r="H180" s="1" t="s">
        <v>143</v>
      </c>
    </row>
    <row r="181" spans="1:8" ht="12.75" outlineLevel="1">
      <c r="A181" s="13" t="s">
        <v>261</v>
      </c>
      <c r="B181" s="5" t="s">
        <v>112</v>
      </c>
      <c r="C181" s="6">
        <v>27565.24</v>
      </c>
      <c r="D181" s="5"/>
      <c r="E181" s="5"/>
      <c r="F181" s="7"/>
      <c r="G181" s="7"/>
      <c r="H181" s="5"/>
    </row>
    <row r="182" spans="1:8" ht="12.75" outlineLevel="2">
      <c r="A182" s="1" t="s">
        <v>144</v>
      </c>
      <c r="B182" s="1" t="s">
        <v>145</v>
      </c>
      <c r="C182" s="3">
        <v>579.3</v>
      </c>
      <c r="D182" s="1" t="s">
        <v>89</v>
      </c>
      <c r="E182" s="1" t="s">
        <v>146</v>
      </c>
      <c r="F182" s="4">
        <v>43893</v>
      </c>
      <c r="G182" s="4">
        <v>43892</v>
      </c>
      <c r="H182" s="1" t="s">
        <v>147</v>
      </c>
    </row>
    <row r="183" spans="1:8" ht="12.75" outlineLevel="2">
      <c r="A183" s="1" t="s">
        <v>144</v>
      </c>
      <c r="B183" s="1" t="s">
        <v>145</v>
      </c>
      <c r="C183" s="3">
        <v>289.65</v>
      </c>
      <c r="D183" s="1" t="s">
        <v>89</v>
      </c>
      <c r="E183" s="1" t="s">
        <v>146</v>
      </c>
      <c r="F183" s="4">
        <v>43893</v>
      </c>
      <c r="G183" s="4">
        <v>43892</v>
      </c>
      <c r="H183" s="1" t="s">
        <v>147</v>
      </c>
    </row>
    <row r="184" spans="1:8" ht="12.75" outlineLevel="2">
      <c r="A184" s="1" t="s">
        <v>144</v>
      </c>
      <c r="B184" s="1" t="s">
        <v>145</v>
      </c>
      <c r="C184" s="3">
        <v>868.95</v>
      </c>
      <c r="D184" s="1" t="s">
        <v>89</v>
      </c>
      <c r="E184" s="1" t="s">
        <v>146</v>
      </c>
      <c r="F184" s="4">
        <v>43902</v>
      </c>
      <c r="G184" s="4">
        <v>43902</v>
      </c>
      <c r="H184" s="1" t="s">
        <v>148</v>
      </c>
    </row>
    <row r="185" spans="1:8" ht="12.75" outlineLevel="2">
      <c r="A185" s="1" t="s">
        <v>144</v>
      </c>
      <c r="B185" s="1" t="s">
        <v>145</v>
      </c>
      <c r="C185" s="3">
        <v>776.51</v>
      </c>
      <c r="D185" s="1" t="s">
        <v>89</v>
      </c>
      <c r="E185" s="1" t="s">
        <v>149</v>
      </c>
      <c r="F185" s="4">
        <v>43902</v>
      </c>
      <c r="G185" s="4">
        <v>43902</v>
      </c>
      <c r="H185" s="1" t="s">
        <v>148</v>
      </c>
    </row>
    <row r="186" spans="1:8" ht="12.75" outlineLevel="2">
      <c r="A186" s="1" t="s">
        <v>144</v>
      </c>
      <c r="B186" s="1" t="s">
        <v>145</v>
      </c>
      <c r="C186" s="3">
        <v>488.72</v>
      </c>
      <c r="D186" s="1" t="s">
        <v>89</v>
      </c>
      <c r="E186" s="1" t="s">
        <v>150</v>
      </c>
      <c r="F186" s="4">
        <v>43742</v>
      </c>
      <c r="G186" s="4">
        <v>43741</v>
      </c>
      <c r="H186" s="1" t="s">
        <v>93</v>
      </c>
    </row>
    <row r="187" spans="1:8" ht="12.75" outlineLevel="2">
      <c r="A187" s="1" t="s">
        <v>144</v>
      </c>
      <c r="B187" s="1" t="s">
        <v>145</v>
      </c>
      <c r="C187" s="3">
        <v>625.63</v>
      </c>
      <c r="D187" s="1" t="s">
        <v>89</v>
      </c>
      <c r="E187" s="1" t="s">
        <v>150</v>
      </c>
      <c r="F187" s="4">
        <v>43742</v>
      </c>
      <c r="G187" s="4">
        <v>43741</v>
      </c>
      <c r="H187" s="1" t="s">
        <v>93</v>
      </c>
    </row>
    <row r="188" spans="1:8" ht="12.75" outlineLevel="2">
      <c r="A188" s="1" t="s">
        <v>144</v>
      </c>
      <c r="B188" s="1" t="s">
        <v>145</v>
      </c>
      <c r="C188" s="3">
        <v>883.12</v>
      </c>
      <c r="D188" s="1" t="s">
        <v>89</v>
      </c>
      <c r="E188" s="1" t="s">
        <v>151</v>
      </c>
      <c r="F188" s="4">
        <v>43742</v>
      </c>
      <c r="G188" s="4">
        <v>43741</v>
      </c>
      <c r="H188" s="1" t="s">
        <v>93</v>
      </c>
    </row>
    <row r="189" spans="1:8" ht="12.75" outlineLevel="2">
      <c r="A189" s="1" t="s">
        <v>144</v>
      </c>
      <c r="B189" s="1" t="s">
        <v>145</v>
      </c>
      <c r="C189" s="3">
        <v>200.61</v>
      </c>
      <c r="D189" s="1" t="s">
        <v>89</v>
      </c>
      <c r="E189" s="1" t="s">
        <v>152</v>
      </c>
      <c r="F189" s="4">
        <v>43746</v>
      </c>
      <c r="G189" s="4">
        <v>43745</v>
      </c>
      <c r="H189" s="1" t="s">
        <v>153</v>
      </c>
    </row>
    <row r="190" spans="1:8" ht="12.75" outlineLevel="2">
      <c r="A190" s="1" t="s">
        <v>144</v>
      </c>
      <c r="B190" s="1" t="s">
        <v>145</v>
      </c>
      <c r="C190" s="3">
        <v>411.38</v>
      </c>
      <c r="D190" s="1" t="s">
        <v>89</v>
      </c>
      <c r="E190" s="1" t="s">
        <v>154</v>
      </c>
      <c r="F190" s="4">
        <v>43748</v>
      </c>
      <c r="G190" s="4">
        <v>43747</v>
      </c>
      <c r="H190" s="1" t="s">
        <v>155</v>
      </c>
    </row>
    <row r="191" spans="1:8" ht="12.75" outlineLevel="2">
      <c r="A191" s="1" t="s">
        <v>144</v>
      </c>
      <c r="B191" s="1" t="s">
        <v>145</v>
      </c>
      <c r="C191" s="3">
        <v>713.84</v>
      </c>
      <c r="D191" s="1" t="s">
        <v>89</v>
      </c>
      <c r="E191" s="1" t="s">
        <v>156</v>
      </c>
      <c r="F191" s="4">
        <v>43756</v>
      </c>
      <c r="G191" s="4">
        <v>43756</v>
      </c>
      <c r="H191" s="1" t="s">
        <v>77</v>
      </c>
    </row>
    <row r="192" spans="1:8" ht="12.75" outlineLevel="2">
      <c r="A192" s="1" t="s">
        <v>144</v>
      </c>
      <c r="B192" s="1" t="s">
        <v>145</v>
      </c>
      <c r="C192" s="3">
        <v>286.44</v>
      </c>
      <c r="D192" s="1" t="s">
        <v>89</v>
      </c>
      <c r="E192" s="1" t="s">
        <v>157</v>
      </c>
      <c r="F192" s="4">
        <v>43756</v>
      </c>
      <c r="G192" s="4">
        <v>43756</v>
      </c>
      <c r="H192" s="1" t="s">
        <v>77</v>
      </c>
    </row>
    <row r="193" spans="1:8" ht="12.75" outlineLevel="2">
      <c r="A193" s="1" t="s">
        <v>144</v>
      </c>
      <c r="B193" s="1" t="s">
        <v>145</v>
      </c>
      <c r="C193" s="3">
        <v>15.1</v>
      </c>
      <c r="D193" s="1" t="s">
        <v>89</v>
      </c>
      <c r="E193" s="1" t="s">
        <v>158</v>
      </c>
      <c r="F193" s="4">
        <v>43757</v>
      </c>
      <c r="G193" s="4">
        <v>43756</v>
      </c>
      <c r="H193" s="1" t="s">
        <v>159</v>
      </c>
    </row>
    <row r="194" spans="1:8" ht="12.75" outlineLevel="2">
      <c r="A194" s="1" t="s">
        <v>144</v>
      </c>
      <c r="B194" s="1" t="s">
        <v>145</v>
      </c>
      <c r="C194" s="3">
        <v>112.92</v>
      </c>
      <c r="D194" s="1" t="s">
        <v>89</v>
      </c>
      <c r="E194" s="1" t="s">
        <v>160</v>
      </c>
      <c r="F194" s="4">
        <v>43812</v>
      </c>
      <c r="G194" s="4">
        <v>43811</v>
      </c>
      <c r="H194" s="1" t="s">
        <v>161</v>
      </c>
    </row>
    <row r="195" spans="1:8" ht="12.75" outlineLevel="2">
      <c r="A195" s="1" t="s">
        <v>144</v>
      </c>
      <c r="B195" s="1" t="s">
        <v>145</v>
      </c>
      <c r="C195" s="3">
        <v>176.73</v>
      </c>
      <c r="D195" s="1" t="s">
        <v>89</v>
      </c>
      <c r="E195" s="1" t="s">
        <v>162</v>
      </c>
      <c r="F195" s="4">
        <v>43816</v>
      </c>
      <c r="G195" s="4">
        <v>43815</v>
      </c>
      <c r="H195" s="1" t="s">
        <v>29</v>
      </c>
    </row>
    <row r="196" spans="1:8" ht="12.75" outlineLevel="1">
      <c r="A196" s="13" t="s">
        <v>261</v>
      </c>
      <c r="B196" s="5" t="s">
        <v>145</v>
      </c>
      <c r="C196" s="6">
        <v>6428.9</v>
      </c>
      <c r="D196" s="5"/>
      <c r="E196" s="5"/>
      <c r="F196" s="7"/>
      <c r="G196" s="7"/>
      <c r="H196" s="5"/>
    </row>
    <row r="197" spans="1:8" ht="12.75" outlineLevel="2">
      <c r="A197" s="1" t="s">
        <v>163</v>
      </c>
      <c r="B197" s="1" t="s">
        <v>164</v>
      </c>
      <c r="C197" s="3">
        <v>139.47</v>
      </c>
      <c r="D197" s="1" t="s">
        <v>165</v>
      </c>
      <c r="E197" s="1" t="s">
        <v>235</v>
      </c>
      <c r="F197" s="4">
        <v>43663</v>
      </c>
      <c r="G197" s="4">
        <v>43663</v>
      </c>
      <c r="H197" s="1" t="s">
        <v>166</v>
      </c>
    </row>
    <row r="198" spans="1:8" ht="12.75" outlineLevel="1">
      <c r="A198" s="13" t="s">
        <v>261</v>
      </c>
      <c r="B198" s="5" t="s">
        <v>164</v>
      </c>
      <c r="C198" s="6">
        <v>139.47</v>
      </c>
      <c r="D198" s="5"/>
      <c r="E198" s="5"/>
      <c r="F198" s="7"/>
      <c r="G198" s="7"/>
      <c r="H198" s="5"/>
    </row>
    <row r="199" spans="1:8" ht="12.75" outlineLevel="2">
      <c r="A199" s="1" t="s">
        <v>167</v>
      </c>
      <c r="B199" s="1" t="s">
        <v>168</v>
      </c>
      <c r="C199" s="3">
        <v>57.7</v>
      </c>
      <c r="D199" s="1" t="s">
        <v>169</v>
      </c>
      <c r="E199" s="1" t="s">
        <v>170</v>
      </c>
      <c r="F199" s="4">
        <v>43759</v>
      </c>
      <c r="G199" s="4">
        <v>43756</v>
      </c>
      <c r="H199" s="1" t="s">
        <v>171</v>
      </c>
    </row>
    <row r="200" spans="1:8" ht="12.75" outlineLevel="1">
      <c r="A200" s="13" t="s">
        <v>262</v>
      </c>
      <c r="B200" s="5" t="s">
        <v>168</v>
      </c>
      <c r="C200" s="6">
        <v>57.7</v>
      </c>
      <c r="D200" s="5"/>
      <c r="E200" s="5"/>
      <c r="F200" s="7"/>
      <c r="G200" s="7"/>
      <c r="H200" s="5"/>
    </row>
    <row r="201" spans="1:8" ht="12.75" outlineLevel="2">
      <c r="A201" s="1" t="s">
        <v>172</v>
      </c>
      <c r="B201" s="1" t="s">
        <v>173</v>
      </c>
      <c r="C201" s="3">
        <v>2152.5</v>
      </c>
      <c r="D201" s="1" t="s">
        <v>174</v>
      </c>
      <c r="E201" s="1" t="s">
        <v>175</v>
      </c>
      <c r="F201" s="4">
        <v>43850</v>
      </c>
      <c r="G201" s="4">
        <v>43759</v>
      </c>
      <c r="H201" s="1" t="s">
        <v>176</v>
      </c>
    </row>
    <row r="202" spans="1:8" ht="12.75" outlineLevel="2">
      <c r="A202" s="1" t="s">
        <v>172</v>
      </c>
      <c r="B202" s="1" t="s">
        <v>173</v>
      </c>
      <c r="C202" s="3">
        <v>290.5</v>
      </c>
      <c r="D202" s="1" t="s">
        <v>174</v>
      </c>
      <c r="E202" s="1" t="s">
        <v>177</v>
      </c>
      <c r="F202" s="4">
        <v>43850</v>
      </c>
      <c r="G202" s="4">
        <v>43759</v>
      </c>
      <c r="H202" s="1" t="s">
        <v>176</v>
      </c>
    </row>
    <row r="203" spans="1:8" ht="12.75" outlineLevel="2">
      <c r="A203" s="1" t="s">
        <v>172</v>
      </c>
      <c r="B203" s="1" t="s">
        <v>173</v>
      </c>
      <c r="C203" s="3">
        <v>721</v>
      </c>
      <c r="D203" s="1" t="s">
        <v>174</v>
      </c>
      <c r="E203" s="1" t="s">
        <v>116</v>
      </c>
      <c r="F203" s="4">
        <v>43854</v>
      </c>
      <c r="G203" s="4">
        <v>43577</v>
      </c>
      <c r="H203" s="1" t="s">
        <v>117</v>
      </c>
    </row>
    <row r="204" spans="1:8" ht="12.75" outlineLevel="2">
      <c r="A204" s="1" t="s">
        <v>172</v>
      </c>
      <c r="B204" s="1" t="s">
        <v>173</v>
      </c>
      <c r="C204" s="3">
        <v>4800</v>
      </c>
      <c r="D204" s="1" t="s">
        <v>174</v>
      </c>
      <c r="E204" s="1" t="s">
        <v>178</v>
      </c>
      <c r="F204" s="4">
        <v>43861</v>
      </c>
      <c r="G204" s="4">
        <v>43755</v>
      </c>
      <c r="H204" s="1" t="s">
        <v>179</v>
      </c>
    </row>
    <row r="205" spans="1:8" ht="12.75" outlineLevel="1">
      <c r="A205" s="13" t="s">
        <v>282</v>
      </c>
      <c r="B205" s="5" t="s">
        <v>173</v>
      </c>
      <c r="C205" s="6">
        <v>7964</v>
      </c>
      <c r="D205" s="5"/>
      <c r="E205" s="5"/>
      <c r="F205" s="7"/>
      <c r="G205" s="7"/>
      <c r="H205" s="5"/>
    </row>
    <row r="206" spans="1:8" ht="12.75" outlineLevel="2">
      <c r="A206" s="1" t="s">
        <v>180</v>
      </c>
      <c r="B206" s="1" t="s">
        <v>181</v>
      </c>
      <c r="C206" s="3">
        <v>17.52</v>
      </c>
      <c r="D206" s="1" t="s">
        <v>182</v>
      </c>
      <c r="E206" s="1" t="s">
        <v>236</v>
      </c>
      <c r="F206" s="4">
        <v>43578</v>
      </c>
      <c r="G206" s="4">
        <v>43578</v>
      </c>
      <c r="H206" s="1" t="s">
        <v>21</v>
      </c>
    </row>
    <row r="207" spans="1:8" ht="12.75" outlineLevel="1">
      <c r="A207" s="13" t="s">
        <v>263</v>
      </c>
      <c r="B207" s="5" t="s">
        <v>181</v>
      </c>
      <c r="C207" s="6">
        <v>17.52</v>
      </c>
      <c r="D207" s="5"/>
      <c r="E207" s="5"/>
      <c r="F207" s="7"/>
      <c r="G207" s="7"/>
      <c r="H207" s="5"/>
    </row>
    <row r="208" spans="1:8" ht="12.75" outlineLevel="2">
      <c r="A208" s="1" t="s">
        <v>183</v>
      </c>
      <c r="B208" s="1" t="s">
        <v>184</v>
      </c>
      <c r="C208" s="3">
        <v>98.13</v>
      </c>
      <c r="D208" s="1" t="s">
        <v>185</v>
      </c>
      <c r="E208" s="1" t="s">
        <v>237</v>
      </c>
      <c r="F208" s="4">
        <v>43656</v>
      </c>
      <c r="G208" s="4">
        <v>43656</v>
      </c>
      <c r="H208" s="1" t="s">
        <v>186</v>
      </c>
    </row>
    <row r="209" spans="1:8" ht="12.75" outlineLevel="2">
      <c r="A209" s="1" t="s">
        <v>183</v>
      </c>
      <c r="B209" s="1" t="s">
        <v>184</v>
      </c>
      <c r="C209" s="3">
        <v>103.41</v>
      </c>
      <c r="D209" s="1" t="s">
        <v>185</v>
      </c>
      <c r="E209" s="1" t="s">
        <v>238</v>
      </c>
      <c r="F209" s="4">
        <v>43663</v>
      </c>
      <c r="G209" s="4">
        <v>43663</v>
      </c>
      <c r="H209" s="1" t="s">
        <v>166</v>
      </c>
    </row>
    <row r="210" spans="1:8" ht="12.75" outlineLevel="1">
      <c r="A210" s="13" t="s">
        <v>261</v>
      </c>
      <c r="B210" s="5" t="s">
        <v>184</v>
      </c>
      <c r="C210" s="6">
        <v>201.54</v>
      </c>
      <c r="D210" s="5"/>
      <c r="E210" s="5"/>
      <c r="F210" s="7"/>
      <c r="G210" s="7"/>
      <c r="H210" s="5"/>
    </row>
    <row r="211" spans="1:8" ht="12.75" outlineLevel="2">
      <c r="A211" s="1" t="s">
        <v>187</v>
      </c>
      <c r="B211" s="1" t="s">
        <v>188</v>
      </c>
      <c r="C211" s="3">
        <v>178.4</v>
      </c>
      <c r="D211" s="1" t="s">
        <v>189</v>
      </c>
      <c r="E211" s="1" t="s">
        <v>239</v>
      </c>
      <c r="F211" s="4">
        <v>43656</v>
      </c>
      <c r="G211" s="4">
        <v>43656</v>
      </c>
      <c r="H211" s="1" t="s">
        <v>186</v>
      </c>
    </row>
    <row r="212" spans="1:8" ht="12.75" outlineLevel="2">
      <c r="A212" s="1" t="s">
        <v>187</v>
      </c>
      <c r="B212" s="1" t="s">
        <v>188</v>
      </c>
      <c r="C212" s="3">
        <v>244.07</v>
      </c>
      <c r="D212" s="1" t="s">
        <v>189</v>
      </c>
      <c r="E212" s="1" t="s">
        <v>240</v>
      </c>
      <c r="F212" s="4">
        <v>43663</v>
      </c>
      <c r="G212" s="4">
        <v>43663</v>
      </c>
      <c r="H212" s="1" t="s">
        <v>166</v>
      </c>
    </row>
    <row r="213" spans="1:8" ht="12.75" outlineLevel="1">
      <c r="A213" s="13" t="s">
        <v>263</v>
      </c>
      <c r="B213" s="5" t="s">
        <v>188</v>
      </c>
      <c r="C213" s="6">
        <v>422.47</v>
      </c>
      <c r="D213" s="5"/>
      <c r="E213" s="5"/>
      <c r="F213" s="7"/>
      <c r="G213" s="7"/>
      <c r="H213" s="5"/>
    </row>
    <row r="214" spans="1:8" ht="12.75" outlineLevel="2">
      <c r="A214" s="1" t="s">
        <v>190</v>
      </c>
      <c r="B214" s="1" t="s">
        <v>191</v>
      </c>
      <c r="C214" s="3">
        <v>746.66</v>
      </c>
      <c r="D214" s="1" t="s">
        <v>192</v>
      </c>
      <c r="E214" s="1" t="s">
        <v>241</v>
      </c>
      <c r="F214" s="4">
        <v>43663</v>
      </c>
      <c r="G214" s="4">
        <v>43663</v>
      </c>
      <c r="H214" s="1" t="s">
        <v>166</v>
      </c>
    </row>
    <row r="215" spans="1:8" ht="12.75" outlineLevel="2">
      <c r="A215" s="1" t="s">
        <v>190</v>
      </c>
      <c r="B215" s="1" t="s">
        <v>191</v>
      </c>
      <c r="C215" s="3">
        <v>788.8</v>
      </c>
      <c r="D215" s="1" t="s">
        <v>192</v>
      </c>
      <c r="E215" s="1" t="s">
        <v>242</v>
      </c>
      <c r="F215" s="4">
        <v>43920</v>
      </c>
      <c r="G215" s="4">
        <v>43920</v>
      </c>
      <c r="H215" s="1" t="s">
        <v>33</v>
      </c>
    </row>
    <row r="216" spans="1:8" ht="12.75" outlineLevel="1">
      <c r="A216" s="13" t="s">
        <v>263</v>
      </c>
      <c r="B216" s="5" t="s">
        <v>191</v>
      </c>
      <c r="C216" s="6">
        <v>1535.46</v>
      </c>
      <c r="D216" s="5"/>
      <c r="E216" s="5"/>
      <c r="F216" s="7"/>
      <c r="G216" s="7"/>
      <c r="H216" s="5"/>
    </row>
    <row r="217" spans="1:8" ht="12.75" outlineLevel="2">
      <c r="A217" s="1" t="s">
        <v>193</v>
      </c>
      <c r="B217" s="1" t="s">
        <v>194</v>
      </c>
      <c r="C217" s="3">
        <v>787.54</v>
      </c>
      <c r="D217" s="1" t="s">
        <v>192</v>
      </c>
      <c r="E217" s="1" t="s">
        <v>243</v>
      </c>
      <c r="F217" s="4">
        <v>43920</v>
      </c>
      <c r="G217" s="4">
        <v>43920</v>
      </c>
      <c r="H217" s="1" t="s">
        <v>33</v>
      </c>
    </row>
    <row r="218" spans="1:8" ht="12.75" outlineLevel="1">
      <c r="A218" s="13" t="s">
        <v>263</v>
      </c>
      <c r="B218" s="5" t="s">
        <v>194</v>
      </c>
      <c r="C218" s="6">
        <v>787.54</v>
      </c>
      <c r="D218" s="5"/>
      <c r="E218" s="5"/>
      <c r="F218" s="7"/>
      <c r="G218" s="7"/>
      <c r="H218" s="5"/>
    </row>
    <row r="219" spans="1:8" ht="12.75" outlineLevel="2">
      <c r="A219" s="1" t="s">
        <v>195</v>
      </c>
      <c r="B219" s="1" t="s">
        <v>196</v>
      </c>
      <c r="C219" s="3">
        <v>7.87</v>
      </c>
      <c r="D219" s="1" t="s">
        <v>192</v>
      </c>
      <c r="E219" s="1" t="s">
        <v>244</v>
      </c>
      <c r="F219" s="4">
        <v>43663</v>
      </c>
      <c r="G219" s="4">
        <v>43663</v>
      </c>
      <c r="H219" s="1" t="s">
        <v>166</v>
      </c>
    </row>
    <row r="220" spans="1:8" ht="12.75" outlineLevel="1">
      <c r="A220" s="13" t="s">
        <v>263</v>
      </c>
      <c r="B220" s="5" t="s">
        <v>196</v>
      </c>
      <c r="C220" s="6">
        <v>7.87</v>
      </c>
      <c r="D220" s="5"/>
      <c r="E220" s="5"/>
      <c r="F220" s="7"/>
      <c r="G220" s="7"/>
      <c r="H220" s="5"/>
    </row>
    <row r="221" spans="1:8" ht="12.75" outlineLevel="2">
      <c r="A221" s="1" t="s">
        <v>197</v>
      </c>
      <c r="B221" s="1" t="s">
        <v>198</v>
      </c>
      <c r="C221" s="3">
        <v>109.16</v>
      </c>
      <c r="D221" s="1" t="s">
        <v>192</v>
      </c>
      <c r="E221" s="1" t="s">
        <v>245</v>
      </c>
      <c r="F221" s="4">
        <v>43920</v>
      </c>
      <c r="G221" s="4">
        <v>43920</v>
      </c>
      <c r="H221" s="1" t="s">
        <v>33</v>
      </c>
    </row>
    <row r="222" spans="1:8" ht="12.75" outlineLevel="1">
      <c r="A222" s="13" t="s">
        <v>263</v>
      </c>
      <c r="B222" s="5" t="s">
        <v>198</v>
      </c>
      <c r="C222" s="6">
        <v>109.16</v>
      </c>
      <c r="D222" s="5"/>
      <c r="E222" s="5"/>
      <c r="F222" s="7"/>
      <c r="G222" s="7"/>
      <c r="H222" s="5"/>
    </row>
    <row r="223" spans="1:8" ht="12.75" outlineLevel="2">
      <c r="A223" s="1" t="s">
        <v>199</v>
      </c>
      <c r="B223" s="1" t="s">
        <v>200</v>
      </c>
      <c r="C223" s="3">
        <v>40.44</v>
      </c>
      <c r="D223" s="1" t="s">
        <v>192</v>
      </c>
      <c r="E223" s="1" t="s">
        <v>246</v>
      </c>
      <c r="F223" s="4">
        <v>43663</v>
      </c>
      <c r="G223" s="4">
        <v>43663</v>
      </c>
      <c r="H223" s="1" t="s">
        <v>166</v>
      </c>
    </row>
    <row r="224" spans="1:8" ht="12.75" outlineLevel="1">
      <c r="A224" s="13" t="s">
        <v>263</v>
      </c>
      <c r="B224" s="5" t="s">
        <v>200</v>
      </c>
      <c r="C224" s="6">
        <v>40.44</v>
      </c>
      <c r="D224" s="5"/>
      <c r="E224" s="5"/>
      <c r="F224" s="7"/>
      <c r="G224" s="7"/>
      <c r="H224" s="5"/>
    </row>
    <row r="225" spans="1:8" ht="12.75" outlineLevel="2">
      <c r="A225" s="1" t="s">
        <v>201</v>
      </c>
      <c r="B225" s="1" t="s">
        <v>202</v>
      </c>
      <c r="C225" s="3">
        <v>923.72</v>
      </c>
      <c r="D225" s="1" t="s">
        <v>203</v>
      </c>
      <c r="E225" s="1" t="s">
        <v>247</v>
      </c>
      <c r="F225" s="4">
        <v>43656</v>
      </c>
      <c r="G225" s="4">
        <v>43656</v>
      </c>
      <c r="H225" s="1" t="s">
        <v>186</v>
      </c>
    </row>
    <row r="226" spans="1:8" ht="12.75" outlineLevel="1">
      <c r="A226" s="13" t="s">
        <v>263</v>
      </c>
      <c r="B226" s="5" t="s">
        <v>202</v>
      </c>
      <c r="C226" s="6">
        <v>923.72</v>
      </c>
      <c r="D226" s="5"/>
      <c r="E226" s="5"/>
      <c r="F226" s="7"/>
      <c r="G226" s="7"/>
      <c r="H226" s="5"/>
    </row>
    <row r="227" spans="1:8" ht="12.75" outlineLevel="2">
      <c r="A227" s="1" t="s">
        <v>204</v>
      </c>
      <c r="B227" s="1" t="s">
        <v>205</v>
      </c>
      <c r="C227" s="3">
        <v>3.92</v>
      </c>
      <c r="D227" s="1" t="s">
        <v>203</v>
      </c>
      <c r="E227" s="1" t="s">
        <v>248</v>
      </c>
      <c r="F227" s="4">
        <v>43656</v>
      </c>
      <c r="G227" s="4">
        <v>43656</v>
      </c>
      <c r="H227" s="1" t="s">
        <v>186</v>
      </c>
    </row>
    <row r="228" spans="1:8" ht="12.75" outlineLevel="1">
      <c r="A228" s="13" t="s">
        <v>263</v>
      </c>
      <c r="B228" s="5" t="s">
        <v>205</v>
      </c>
      <c r="C228" s="6">
        <v>3.92</v>
      </c>
      <c r="D228" s="5"/>
      <c r="E228" s="5"/>
      <c r="F228" s="7"/>
      <c r="G228" s="7"/>
      <c r="H228" s="5"/>
    </row>
    <row r="229" spans="1:8" ht="12.75" outlineLevel="2">
      <c r="A229" s="1" t="s">
        <v>206</v>
      </c>
      <c r="B229" s="1" t="s">
        <v>207</v>
      </c>
      <c r="C229" s="3">
        <v>35.73</v>
      </c>
      <c r="D229" s="1" t="s">
        <v>208</v>
      </c>
      <c r="E229" s="1" t="s">
        <v>249</v>
      </c>
      <c r="F229" s="4">
        <v>43656</v>
      </c>
      <c r="G229" s="4">
        <v>43656</v>
      </c>
      <c r="H229" s="1" t="s">
        <v>186</v>
      </c>
    </row>
    <row r="230" spans="1:8" ht="12.75" outlineLevel="2">
      <c r="A230" s="1" t="s">
        <v>206</v>
      </c>
      <c r="B230" s="1" t="s">
        <v>207</v>
      </c>
      <c r="C230" s="3">
        <v>39.61</v>
      </c>
      <c r="D230" s="1" t="s">
        <v>208</v>
      </c>
      <c r="E230" s="1" t="s">
        <v>250</v>
      </c>
      <c r="F230" s="4">
        <v>43663</v>
      </c>
      <c r="G230" s="4">
        <v>43663</v>
      </c>
      <c r="H230" s="1" t="s">
        <v>166</v>
      </c>
    </row>
    <row r="231" spans="1:8" ht="12.75" outlineLevel="2">
      <c r="A231" s="1" t="s">
        <v>206</v>
      </c>
      <c r="B231" s="1" t="s">
        <v>207</v>
      </c>
      <c r="C231" s="3">
        <v>175.99</v>
      </c>
      <c r="D231" s="1" t="s">
        <v>208</v>
      </c>
      <c r="E231" s="1" t="s">
        <v>251</v>
      </c>
      <c r="F231" s="4">
        <v>43920</v>
      </c>
      <c r="G231" s="4">
        <v>43920</v>
      </c>
      <c r="H231" s="1" t="s">
        <v>33</v>
      </c>
    </row>
    <row r="232" spans="1:8" ht="12.75" outlineLevel="2">
      <c r="A232" s="1" t="s">
        <v>206</v>
      </c>
      <c r="B232" s="1" t="s">
        <v>207</v>
      </c>
      <c r="C232" s="3">
        <v>420.62</v>
      </c>
      <c r="D232" s="1" t="s">
        <v>208</v>
      </c>
      <c r="E232" s="1" t="s">
        <v>252</v>
      </c>
      <c r="F232" s="4">
        <v>43920</v>
      </c>
      <c r="G232" s="4">
        <v>43920</v>
      </c>
      <c r="H232" s="1" t="s">
        <v>33</v>
      </c>
    </row>
    <row r="233" spans="1:8" ht="12.75" outlineLevel="1">
      <c r="A233" s="13" t="s">
        <v>263</v>
      </c>
      <c r="B233" s="5" t="s">
        <v>207</v>
      </c>
      <c r="C233" s="6">
        <v>671.95</v>
      </c>
      <c r="D233" s="5"/>
      <c r="E233" s="5"/>
      <c r="F233" s="7"/>
      <c r="G233" s="7"/>
      <c r="H233" s="5"/>
    </row>
    <row r="234" spans="1:8" ht="12.75" outlineLevel="2">
      <c r="A234" s="1" t="s">
        <v>209</v>
      </c>
      <c r="B234" s="1" t="s">
        <v>210</v>
      </c>
      <c r="C234" s="3">
        <v>7111.17</v>
      </c>
      <c r="D234" s="1" t="s">
        <v>211</v>
      </c>
      <c r="E234" s="1" t="s">
        <v>212</v>
      </c>
      <c r="F234" s="4">
        <v>43582</v>
      </c>
      <c r="G234" s="4">
        <v>43582</v>
      </c>
      <c r="H234" s="1"/>
    </row>
    <row r="235" spans="1:8" ht="12.75" outlineLevel="2">
      <c r="A235" s="1" t="s">
        <v>209</v>
      </c>
      <c r="B235" s="1" t="s">
        <v>210</v>
      </c>
      <c r="C235" s="3">
        <v>9465.75</v>
      </c>
      <c r="D235" s="1" t="s">
        <v>211</v>
      </c>
      <c r="E235" s="1" t="s">
        <v>213</v>
      </c>
      <c r="F235" s="4">
        <v>43616</v>
      </c>
      <c r="G235" s="4">
        <v>43616</v>
      </c>
      <c r="H235" s="1"/>
    </row>
    <row r="236" spans="1:8" ht="12.75" outlineLevel="2">
      <c r="A236" s="1" t="s">
        <v>209</v>
      </c>
      <c r="B236" s="1" t="s">
        <v>210</v>
      </c>
      <c r="C236" s="3">
        <v>10778.27</v>
      </c>
      <c r="D236" s="1" t="s">
        <v>211</v>
      </c>
      <c r="E236" s="1" t="s">
        <v>214</v>
      </c>
      <c r="F236" s="4">
        <v>43644</v>
      </c>
      <c r="G236" s="4">
        <v>43644</v>
      </c>
      <c r="H236" s="1"/>
    </row>
    <row r="237" spans="1:8" ht="12.75" outlineLevel="2">
      <c r="A237" s="1" t="s">
        <v>209</v>
      </c>
      <c r="B237" s="1" t="s">
        <v>210</v>
      </c>
      <c r="C237" s="3">
        <v>2578.28</v>
      </c>
      <c r="D237" s="1" t="s">
        <v>211</v>
      </c>
      <c r="E237" s="1" t="s">
        <v>215</v>
      </c>
      <c r="F237" s="4">
        <v>43677</v>
      </c>
      <c r="G237" s="4">
        <v>43677</v>
      </c>
      <c r="H237" s="1"/>
    </row>
    <row r="238" spans="1:8" ht="12.75" outlineLevel="2">
      <c r="A238" s="1" t="s">
        <v>209</v>
      </c>
      <c r="B238" s="1" t="s">
        <v>210</v>
      </c>
      <c r="C238" s="3">
        <v>5502.46</v>
      </c>
      <c r="D238" s="1" t="s">
        <v>211</v>
      </c>
      <c r="E238" s="1" t="s">
        <v>216</v>
      </c>
      <c r="F238" s="4">
        <v>43707</v>
      </c>
      <c r="G238" s="4">
        <v>43707</v>
      </c>
      <c r="H238" s="1"/>
    </row>
    <row r="239" spans="1:8" ht="12.75" outlineLevel="2">
      <c r="A239" s="1" t="s">
        <v>209</v>
      </c>
      <c r="B239" s="1" t="s">
        <v>210</v>
      </c>
      <c r="C239" s="3">
        <v>6193.48</v>
      </c>
      <c r="D239" s="1" t="s">
        <v>211</v>
      </c>
      <c r="E239" s="1" t="s">
        <v>217</v>
      </c>
      <c r="F239" s="4">
        <v>43738</v>
      </c>
      <c r="G239" s="4">
        <v>43738</v>
      </c>
      <c r="H239" s="1"/>
    </row>
    <row r="240" spans="1:8" ht="12.75" outlineLevel="2">
      <c r="A240" s="1" t="s">
        <v>209</v>
      </c>
      <c r="B240" s="1" t="s">
        <v>210</v>
      </c>
      <c r="C240" s="3">
        <v>7331.7</v>
      </c>
      <c r="D240" s="1" t="s">
        <v>211</v>
      </c>
      <c r="E240" s="1" t="s">
        <v>218</v>
      </c>
      <c r="F240" s="4">
        <v>43769</v>
      </c>
      <c r="G240" s="4">
        <v>43769</v>
      </c>
      <c r="H240" s="1"/>
    </row>
    <row r="241" spans="1:8" ht="12.75" outlineLevel="2">
      <c r="A241" s="1" t="s">
        <v>209</v>
      </c>
      <c r="B241" s="1" t="s">
        <v>210</v>
      </c>
      <c r="C241" s="3">
        <v>6036.58</v>
      </c>
      <c r="D241" s="1" t="s">
        <v>211</v>
      </c>
      <c r="E241" s="1" t="s">
        <v>219</v>
      </c>
      <c r="F241" s="4">
        <v>43798</v>
      </c>
      <c r="G241" s="4">
        <v>43798</v>
      </c>
      <c r="H241" s="1"/>
    </row>
    <row r="242" spans="1:8" ht="12.75" outlineLevel="2">
      <c r="A242" s="1" t="s">
        <v>209</v>
      </c>
      <c r="B242" s="1" t="s">
        <v>210</v>
      </c>
      <c r="C242" s="3">
        <v>7423.42</v>
      </c>
      <c r="D242" s="1" t="s">
        <v>211</v>
      </c>
      <c r="E242" s="1" t="s">
        <v>220</v>
      </c>
      <c r="F242" s="4">
        <v>43819</v>
      </c>
      <c r="G242" s="4">
        <v>43819</v>
      </c>
      <c r="H242" s="1"/>
    </row>
    <row r="243" spans="1:8" ht="12.75" outlineLevel="2">
      <c r="A243" s="1" t="s">
        <v>209</v>
      </c>
      <c r="B243" s="1" t="s">
        <v>210</v>
      </c>
      <c r="C243" s="3">
        <v>12639.13</v>
      </c>
      <c r="D243" s="1" t="s">
        <v>211</v>
      </c>
      <c r="E243" s="1" t="s">
        <v>221</v>
      </c>
      <c r="F243" s="4">
        <v>43861</v>
      </c>
      <c r="G243" s="4">
        <v>43861</v>
      </c>
      <c r="H243" s="1"/>
    </row>
    <row r="244" spans="1:8" ht="12.75" outlineLevel="2">
      <c r="A244" s="1" t="s">
        <v>209</v>
      </c>
      <c r="B244" s="1" t="s">
        <v>210</v>
      </c>
      <c r="C244" s="3">
        <v>12824.63</v>
      </c>
      <c r="D244" s="1" t="s">
        <v>211</v>
      </c>
      <c r="E244" s="1" t="s">
        <v>222</v>
      </c>
      <c r="F244" s="4">
        <v>43889</v>
      </c>
      <c r="G244" s="4">
        <v>43889</v>
      </c>
      <c r="H244" s="1"/>
    </row>
    <row r="245" spans="1:8" ht="12.75" outlineLevel="2">
      <c r="A245" s="1" t="s">
        <v>209</v>
      </c>
      <c r="B245" s="1" t="s">
        <v>210</v>
      </c>
      <c r="C245" s="3">
        <v>19923.03</v>
      </c>
      <c r="D245" s="1" t="s">
        <v>211</v>
      </c>
      <c r="E245" s="1" t="s">
        <v>223</v>
      </c>
      <c r="F245" s="4">
        <v>43921</v>
      </c>
      <c r="G245" s="4">
        <v>43921</v>
      </c>
      <c r="H245" s="1"/>
    </row>
    <row r="246" spans="1:8" ht="12.75" outlineLevel="2">
      <c r="A246" s="1" t="s">
        <v>209</v>
      </c>
      <c r="B246" s="1" t="s">
        <v>210</v>
      </c>
      <c r="C246" s="3">
        <v>2124.41</v>
      </c>
      <c r="D246" s="1" t="s">
        <v>211</v>
      </c>
      <c r="E246" s="1" t="s">
        <v>212</v>
      </c>
      <c r="F246" s="4">
        <v>43582</v>
      </c>
      <c r="G246" s="4">
        <v>43582</v>
      </c>
      <c r="H246" s="1"/>
    </row>
    <row r="247" spans="1:8" ht="12.75" outlineLevel="2">
      <c r="A247" s="1" t="s">
        <v>209</v>
      </c>
      <c r="B247" s="1" t="s">
        <v>210</v>
      </c>
      <c r="C247" s="3">
        <v>2066.91</v>
      </c>
      <c r="D247" s="1" t="s">
        <v>211</v>
      </c>
      <c r="E247" s="1" t="s">
        <v>213</v>
      </c>
      <c r="F247" s="4">
        <v>43616</v>
      </c>
      <c r="G247" s="4">
        <v>43616</v>
      </c>
      <c r="H247" s="1"/>
    </row>
    <row r="248" spans="1:8" ht="12.75" outlineLevel="2">
      <c r="A248" s="1" t="s">
        <v>209</v>
      </c>
      <c r="B248" s="1" t="s">
        <v>210</v>
      </c>
      <c r="C248" s="3">
        <v>2586.66</v>
      </c>
      <c r="D248" s="1" t="s">
        <v>211</v>
      </c>
      <c r="E248" s="1" t="s">
        <v>214</v>
      </c>
      <c r="F248" s="4">
        <v>43644</v>
      </c>
      <c r="G248" s="4">
        <v>43644</v>
      </c>
      <c r="H248" s="1"/>
    </row>
    <row r="249" spans="1:8" ht="12.75" outlineLevel="2">
      <c r="A249" s="1" t="s">
        <v>209</v>
      </c>
      <c r="B249" s="1" t="s">
        <v>210</v>
      </c>
      <c r="C249" s="3">
        <v>2586.66</v>
      </c>
      <c r="D249" s="1" t="s">
        <v>211</v>
      </c>
      <c r="E249" s="1" t="s">
        <v>215</v>
      </c>
      <c r="F249" s="4">
        <v>43677</v>
      </c>
      <c r="G249" s="4">
        <v>43677</v>
      </c>
      <c r="H249" s="1"/>
    </row>
    <row r="250" spans="1:8" ht="12.75" outlineLevel="2">
      <c r="A250" s="1" t="s">
        <v>209</v>
      </c>
      <c r="B250" s="1" t="s">
        <v>210</v>
      </c>
      <c r="C250" s="3">
        <v>-8420.16</v>
      </c>
      <c r="D250" s="1" t="s">
        <v>211</v>
      </c>
      <c r="E250" s="1" t="s">
        <v>216</v>
      </c>
      <c r="F250" s="4">
        <v>43707</v>
      </c>
      <c r="G250" s="4">
        <v>43707</v>
      </c>
      <c r="H250" s="1"/>
    </row>
    <row r="251" spans="1:8" ht="12.75" outlineLevel="2">
      <c r="A251" s="1" t="s">
        <v>209</v>
      </c>
      <c r="B251" s="1" t="s">
        <v>210</v>
      </c>
      <c r="C251" s="3">
        <v>784.6</v>
      </c>
      <c r="D251" s="1" t="s">
        <v>211</v>
      </c>
      <c r="E251" s="1" t="s">
        <v>217</v>
      </c>
      <c r="F251" s="4">
        <v>43738</v>
      </c>
      <c r="G251" s="4">
        <v>43738</v>
      </c>
      <c r="H251" s="1"/>
    </row>
    <row r="252" spans="1:8" ht="12.75" outlineLevel="2">
      <c r="A252" s="1" t="s">
        <v>209</v>
      </c>
      <c r="B252" s="1" t="s">
        <v>210</v>
      </c>
      <c r="C252" s="3">
        <v>4517.89</v>
      </c>
      <c r="D252" s="1" t="s">
        <v>211</v>
      </c>
      <c r="E252" s="1" t="s">
        <v>218</v>
      </c>
      <c r="F252" s="4">
        <v>43769</v>
      </c>
      <c r="G252" s="4">
        <v>43769</v>
      </c>
      <c r="H252" s="1"/>
    </row>
    <row r="253" spans="1:8" ht="12.75" outlineLevel="2">
      <c r="A253" s="1" t="s">
        <v>209</v>
      </c>
      <c r="B253" s="1" t="s">
        <v>210</v>
      </c>
      <c r="C253" s="3">
        <v>3670.31</v>
      </c>
      <c r="D253" s="1" t="s">
        <v>211</v>
      </c>
      <c r="E253" s="1" t="s">
        <v>219</v>
      </c>
      <c r="F253" s="4">
        <v>43798</v>
      </c>
      <c r="G253" s="4">
        <v>43798</v>
      </c>
      <c r="H253" s="1"/>
    </row>
    <row r="254" spans="1:8" ht="12.75" outlineLevel="2">
      <c r="A254" s="1" t="s">
        <v>209</v>
      </c>
      <c r="B254" s="1" t="s">
        <v>210</v>
      </c>
      <c r="C254" s="3">
        <v>4243.94</v>
      </c>
      <c r="D254" s="1" t="s">
        <v>211</v>
      </c>
      <c r="E254" s="1" t="s">
        <v>220</v>
      </c>
      <c r="F254" s="4">
        <v>43819</v>
      </c>
      <c r="G254" s="4">
        <v>43819</v>
      </c>
      <c r="H254" s="1"/>
    </row>
    <row r="255" spans="1:8" ht="12.75" outlineLevel="2">
      <c r="A255" s="1" t="s">
        <v>209</v>
      </c>
      <c r="B255" s="1" t="s">
        <v>210</v>
      </c>
      <c r="C255" s="3">
        <v>5430.48</v>
      </c>
      <c r="D255" s="1" t="s">
        <v>211</v>
      </c>
      <c r="E255" s="1" t="s">
        <v>221</v>
      </c>
      <c r="F255" s="4">
        <v>43861</v>
      </c>
      <c r="G255" s="4">
        <v>43861</v>
      </c>
      <c r="H255" s="1"/>
    </row>
    <row r="256" spans="1:8" ht="12.75" outlineLevel="2">
      <c r="A256" s="1" t="s">
        <v>209</v>
      </c>
      <c r="B256" s="1" t="s">
        <v>210</v>
      </c>
      <c r="C256" s="3">
        <v>3510.48</v>
      </c>
      <c r="D256" s="1" t="s">
        <v>211</v>
      </c>
      <c r="E256" s="1" t="s">
        <v>222</v>
      </c>
      <c r="F256" s="4">
        <v>43889</v>
      </c>
      <c r="G256" s="4">
        <v>43889</v>
      </c>
      <c r="H256" s="1"/>
    </row>
    <row r="257" spans="1:8" ht="12.75" outlineLevel="2">
      <c r="A257" s="1" t="s">
        <v>209</v>
      </c>
      <c r="B257" s="1" t="s">
        <v>210</v>
      </c>
      <c r="C257" s="3">
        <v>-2614.23</v>
      </c>
      <c r="D257" s="1" t="s">
        <v>211</v>
      </c>
      <c r="E257" s="1" t="s">
        <v>223</v>
      </c>
      <c r="F257" s="4">
        <v>43921</v>
      </c>
      <c r="G257" s="4">
        <v>43921</v>
      </c>
      <c r="H257" s="1"/>
    </row>
    <row r="258" spans="1:8" ht="12.75" outlineLevel="2">
      <c r="A258" s="1" t="s">
        <v>209</v>
      </c>
      <c r="B258" s="1" t="s">
        <v>210</v>
      </c>
      <c r="C258" s="3">
        <f>32.72+6234.39</f>
        <v>6267.110000000001</v>
      </c>
      <c r="D258" s="1" t="s">
        <v>211</v>
      </c>
      <c r="E258" s="1" t="s">
        <v>212</v>
      </c>
      <c r="F258" s="4">
        <v>43582</v>
      </c>
      <c r="G258" s="4">
        <v>43582</v>
      </c>
      <c r="H258" s="1"/>
    </row>
    <row r="259" spans="1:8" ht="12.75" outlineLevel="1">
      <c r="A259" s="13" t="s">
        <v>264</v>
      </c>
      <c r="B259" s="5" t="s">
        <v>210</v>
      </c>
      <c r="C259" s="6">
        <f>SUM(C234:C258)</f>
        <v>134562.96000000002</v>
      </c>
      <c r="D259" s="5"/>
      <c r="E259" s="5"/>
      <c r="F259" s="7"/>
      <c r="G259" s="7"/>
      <c r="H259" s="5"/>
    </row>
    <row r="260" spans="1:8" ht="12.75" outlineLevel="2">
      <c r="A260" s="1" t="s">
        <v>224</v>
      </c>
      <c r="B260" s="1" t="s">
        <v>225</v>
      </c>
      <c r="C260" s="3">
        <v>107</v>
      </c>
      <c r="D260" s="1" t="s">
        <v>13</v>
      </c>
      <c r="E260" s="1" t="s">
        <v>253</v>
      </c>
      <c r="F260" s="4">
        <v>43591</v>
      </c>
      <c r="G260" s="4">
        <v>43591</v>
      </c>
      <c r="H260" s="1" t="s">
        <v>226</v>
      </c>
    </row>
    <row r="261" spans="1:8" ht="12.75" outlineLevel="1">
      <c r="A261" s="13" t="s">
        <v>281</v>
      </c>
      <c r="B261" s="5" t="s">
        <v>225</v>
      </c>
      <c r="C261" s="6">
        <v>107</v>
      </c>
      <c r="D261" s="5"/>
      <c r="E261" s="5"/>
      <c r="F261" s="7"/>
      <c r="G261" s="7"/>
      <c r="H261" s="5"/>
    </row>
    <row r="262" spans="1:8" ht="12.75">
      <c r="A262" s="8"/>
      <c r="B262" s="8"/>
      <c r="C262" s="9">
        <f>+C8+C16+C34+C50+C55+C60+C66+C79+C81+C99+C118+C136+C138+C142+C158+C181+C196+C198+C200+C205+C207+C210+C213+C216+C218+C220+C222+C224+C226+C228+C233+C259+C261</f>
        <v>-519879.64999999985</v>
      </c>
      <c r="D262" s="8"/>
      <c r="E262" s="8"/>
      <c r="F262" s="10"/>
      <c r="G262" s="10"/>
      <c r="H262" s="8"/>
    </row>
    <row r="264" ht="12.75">
      <c r="A264" s="1" t="s">
        <v>265</v>
      </c>
    </row>
    <row r="265" spans="1:3" ht="12.75">
      <c r="A265" s="14" t="s">
        <v>266</v>
      </c>
      <c r="C265" s="15">
        <f>+C138</f>
        <v>350.56</v>
      </c>
    </row>
    <row r="266" ht="12.75">
      <c r="A266" s="14" t="s">
        <v>267</v>
      </c>
    </row>
    <row r="268" ht="12.75">
      <c r="A268" s="1" t="s">
        <v>268</v>
      </c>
    </row>
    <row r="269" spans="1:3" ht="12.75">
      <c r="A269" s="1" t="s">
        <v>269</v>
      </c>
      <c r="C269" s="15">
        <f>+C34+C81+C99+C136</f>
        <v>69691.78</v>
      </c>
    </row>
    <row r="270" spans="1:3" ht="12.75">
      <c r="A270" s="1" t="s">
        <v>270</v>
      </c>
      <c r="C270" s="15">
        <f>+C79</f>
        <v>24941.1</v>
      </c>
    </row>
    <row r="271" spans="1:3" ht="12.75">
      <c r="A271" s="1" t="s">
        <v>271</v>
      </c>
      <c r="C271" s="15">
        <f>+C50+C55+C60+C118</f>
        <v>177112.98000000004</v>
      </c>
    </row>
    <row r="272" spans="1:3" ht="12.75">
      <c r="A272" s="1" t="s">
        <v>272</v>
      </c>
      <c r="C272" s="15">
        <f>+C66</f>
        <v>8692.5</v>
      </c>
    </row>
    <row r="274" ht="12.75">
      <c r="A274" s="1" t="s">
        <v>273</v>
      </c>
    </row>
    <row r="275" spans="1:3" ht="12.75">
      <c r="A275" s="1" t="s">
        <v>274</v>
      </c>
      <c r="C275" s="15">
        <f>+C181+C196+C198+C158+C142+C210-C171</f>
        <v>40480.450000000004</v>
      </c>
    </row>
    <row r="276" spans="1:3" ht="12.75">
      <c r="A276" s="1" t="s">
        <v>283</v>
      </c>
      <c r="C276" s="15">
        <f>+C200</f>
        <v>57.7</v>
      </c>
    </row>
    <row r="277" spans="1:3" ht="12.75">
      <c r="A277" s="1" t="s">
        <v>275</v>
      </c>
      <c r="C277" s="15">
        <f>+C207+C213+C216+C218+C220+C222+C224+C226+C228+C233</f>
        <v>4520.049999999999</v>
      </c>
    </row>
    <row r="278" spans="1:3" ht="12.75">
      <c r="A278" s="1" t="s">
        <v>276</v>
      </c>
      <c r="C278" s="15">
        <f>+C261+C171+C16</f>
        <v>2596.27</v>
      </c>
    </row>
    <row r="279" spans="1:3" ht="12.75">
      <c r="A279" s="1" t="s">
        <v>277</v>
      </c>
      <c r="C279" s="15">
        <f>+C205</f>
        <v>7964</v>
      </c>
    </row>
    <row r="281" ht="12.75">
      <c r="A281" s="1" t="s">
        <v>278</v>
      </c>
    </row>
    <row r="282" ht="12.75">
      <c r="A282" s="1" t="s">
        <v>279</v>
      </c>
    </row>
    <row r="283" spans="1:3" ht="12.75">
      <c r="A283" s="1" t="s">
        <v>280</v>
      </c>
      <c r="C283" s="16"/>
    </row>
    <row r="284" ht="12.75">
      <c r="C284" s="15">
        <f>SUM(C265:C283)</f>
        <v>336407.3900000001</v>
      </c>
    </row>
    <row r="285" spans="1:3" ht="12.75">
      <c r="A285" s="1" t="s">
        <v>284</v>
      </c>
      <c r="C285" s="17">
        <f>+C284*0.4</f>
        <v>134562.95600000003</v>
      </c>
    </row>
    <row r="286" ht="13.5" thickBot="1">
      <c r="C286" s="18">
        <f>+C284+C285</f>
        <v>470970.34600000014</v>
      </c>
    </row>
    <row r="287" ht="13.5" thickTop="1"/>
  </sheetData>
  <sheetProtection/>
  <printOptions/>
  <pageMargins left="0.75" right="0.75" top="1" bottom="1" header="0.5" footer="0.5"/>
  <pageSetup horizontalDpi="600" verticalDpi="600" orientation="landscape" scale="55" r:id="rId1"/>
  <rowBreaks count="4" manualBreakCount="4">
    <brk id="99" max="255" man="1"/>
    <brk id="142" max="255" man="1"/>
    <brk id="198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Walker</dc:creator>
  <cp:keywords/>
  <dc:description/>
  <cp:lastModifiedBy>Emi Yano</cp:lastModifiedBy>
  <cp:lastPrinted>2021-11-22T19:23:53Z</cp:lastPrinted>
  <dcterms:created xsi:type="dcterms:W3CDTF">2021-11-22T15:32:35Z</dcterms:created>
  <dcterms:modified xsi:type="dcterms:W3CDTF">2021-11-23T17:59:28Z</dcterms:modified>
  <cp:category/>
  <cp:version/>
  <cp:contentType/>
  <cp:contentStatus/>
</cp:coreProperties>
</file>